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4"/>
  </bookViews>
  <sheets>
    <sheet name="tävling_långlopp" sheetId="1" r:id="rId1"/>
    <sheet name="tävling_orientering" sheetId="2" r:id="rId2"/>
    <sheet name="träningsdagbokjan" sheetId="3" r:id="rId3"/>
    <sheet name="träningsdagbokfeb" sheetId="4" r:id="rId4"/>
    <sheet name="träningsdagbokmar" sheetId="5" r:id="rId5"/>
    <sheet name="träningsdagbokapr" sheetId="6" r:id="rId6"/>
    <sheet name="träningsdagbokmaj" sheetId="7" r:id="rId7"/>
    <sheet name="träningsdagbokjuni" sheetId="8" r:id="rId8"/>
    <sheet name="träningsdagbokjuli" sheetId="9" r:id="rId9"/>
    <sheet name="träningsdagbokaugusti" sheetId="10" r:id="rId10"/>
    <sheet name="träningsdagbokseptember" sheetId="11" r:id="rId11"/>
    <sheet name="träningsdagbokoktober" sheetId="12" r:id="rId12"/>
    <sheet name="träningsdagboknovember" sheetId="13" r:id="rId13"/>
    <sheet name="träningsdagbokdecember" sheetId="14" r:id="rId14"/>
    <sheet name="träningsdagbok2004" sheetId="15" r:id="rId15"/>
  </sheets>
  <definedNames>
    <definedName name="BuiltIn_AutoFilter___10">'träningsdagbokjuli'!$A$4:$J$35</definedName>
    <definedName name="BuiltIn_AutoFilter___11">'träningsdagbokaugusti'!$A$4:$J$35</definedName>
    <definedName name="BuiltIn_AutoFilter___12">'träningsdagbokseptember'!$A$4:$J$34</definedName>
    <definedName name="BuiltIn_AutoFilter___13">'träningsdagbokoktober'!$A$4:$J$35</definedName>
    <definedName name="BuiltIn_AutoFilter___14">'träningsdagboknovember'!$A$4:$J$34</definedName>
    <definedName name="BuiltIn_AutoFilter___15">'träningsdagbokdecember'!$A$4:$J$35</definedName>
    <definedName name="BuiltIn_AutoFilter___16">'träningsdagbok2004'!$A$4:$J$35</definedName>
    <definedName name="BuiltIn_AutoFilter___2">'tävling_långlopp'!$A$4:$U$29</definedName>
    <definedName name="BuiltIn_AutoFilter___4">'träningsdagbokjan'!$A$4:$J$35</definedName>
    <definedName name="BuiltIn_AutoFilter___5">'träningsdagbokfeb'!$A$4:$J$32</definedName>
    <definedName name="BuiltIn_AutoFilter___6">'träningsdagbokmar'!$A$4:$J$35</definedName>
    <definedName name="BuiltIn_AutoFilter___7">'träningsdagbokapr'!$A$4:$J$34</definedName>
    <definedName name="BuiltIn_AutoFilter___8">'träningsdagbokmaj'!$A$4:$J$35</definedName>
    <definedName name="BuiltIn_AutoFilter___9">'träningsdagbokjuni'!$A$4:$J$34</definedName>
  </definedNames>
  <calcPr fullCalcOnLoad="1"/>
</workbook>
</file>

<file path=xl/comments10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2"/>
          </rPr>
          <t>bosse engborg:
yyyy-mm-dd</t>
        </r>
      </text>
    </comment>
    <comment ref="C4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2"/>
          </rPr>
          <t>bosse engborg:
hh:mm</t>
        </r>
      </text>
    </comment>
    <comment ref="E4" authorId="0">
      <text>
        <r>
          <rPr>
            <sz val="10"/>
            <rFont val="Arial"/>
            <family val="2"/>
          </rPr>
          <t>bosse engborg:
antal km</t>
        </r>
      </text>
    </comment>
    <comment ref="A37" authorId="0">
      <text>
        <r>
          <rPr>
            <sz val="10"/>
            <rFont val="Arial"/>
            <family val="2"/>
          </rPr>
          <t>bosse engborg:
yyyy-mm-dd</t>
        </r>
      </text>
    </comment>
    <comment ref="C37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2"/>
          </rPr>
          <t>bosse engborg:
hh:mm</t>
        </r>
      </text>
    </comment>
    <comment ref="E37" authorId="0">
      <text>
        <r>
          <rPr>
            <sz val="10"/>
            <rFont val="Arial"/>
            <family val="2"/>
          </rPr>
          <t>bosse engborg:
antal km</t>
        </r>
      </text>
    </comment>
  </commentList>
</comments>
</file>

<file path=xl/comments11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2"/>
          </rPr>
          <t>bosse engborg:
yyyy-mm-dd</t>
        </r>
      </text>
    </comment>
    <comment ref="C4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2"/>
          </rPr>
          <t>bosse engborg:
hh:mm</t>
        </r>
      </text>
    </comment>
    <comment ref="E4" authorId="0">
      <text>
        <r>
          <rPr>
            <sz val="10"/>
            <rFont val="Arial"/>
            <family val="2"/>
          </rPr>
          <t>bosse engborg:
antal km</t>
        </r>
      </text>
    </comment>
    <comment ref="A37" authorId="0">
      <text>
        <r>
          <rPr>
            <sz val="10"/>
            <rFont val="Arial"/>
            <family val="2"/>
          </rPr>
          <t>bosse engborg:
yyyy-mm-dd</t>
        </r>
      </text>
    </comment>
    <comment ref="C37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2"/>
          </rPr>
          <t>bosse engborg:
hh:mm</t>
        </r>
      </text>
    </comment>
    <comment ref="E37" authorId="0">
      <text>
        <r>
          <rPr>
            <sz val="10"/>
            <rFont val="Arial"/>
            <family val="2"/>
          </rPr>
          <t>bosse engborg:
antal km</t>
        </r>
      </text>
    </comment>
  </commentList>
</comments>
</file>

<file path=xl/comments12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2"/>
          </rPr>
          <t>bosse engborg:
yyyy-mm-dd</t>
        </r>
      </text>
    </comment>
    <comment ref="C4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2"/>
          </rPr>
          <t>bosse engborg:
hh:mm</t>
        </r>
      </text>
    </comment>
    <comment ref="E4" authorId="0">
      <text>
        <r>
          <rPr>
            <sz val="10"/>
            <rFont val="Arial"/>
            <family val="2"/>
          </rPr>
          <t>bosse engborg:
antal km</t>
        </r>
      </text>
    </comment>
    <comment ref="A37" authorId="0">
      <text>
        <r>
          <rPr>
            <sz val="10"/>
            <rFont val="Arial"/>
            <family val="2"/>
          </rPr>
          <t>bosse engborg:
yyyy-mm-dd</t>
        </r>
      </text>
    </comment>
    <comment ref="C37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2"/>
          </rPr>
          <t>bosse engborg:
hh:mm</t>
        </r>
      </text>
    </comment>
    <comment ref="E37" authorId="0">
      <text>
        <r>
          <rPr>
            <sz val="10"/>
            <rFont val="Arial"/>
            <family val="2"/>
          </rPr>
          <t>bosse engborg:
antal km</t>
        </r>
      </text>
    </comment>
  </commentList>
</comments>
</file>

<file path=xl/comments13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2"/>
          </rPr>
          <t>bosse engborg:
yyyy-mm-dd</t>
        </r>
      </text>
    </comment>
    <comment ref="C4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2"/>
          </rPr>
          <t>bosse engborg:
hh:mm</t>
        </r>
      </text>
    </comment>
    <comment ref="E4" authorId="0">
      <text>
        <r>
          <rPr>
            <sz val="10"/>
            <rFont val="Arial"/>
            <family val="2"/>
          </rPr>
          <t>bosse engborg:
antal km</t>
        </r>
      </text>
    </comment>
    <comment ref="A37" authorId="0">
      <text>
        <r>
          <rPr>
            <sz val="10"/>
            <rFont val="Arial"/>
            <family val="2"/>
          </rPr>
          <t>bosse engborg:
yyyy-mm-dd</t>
        </r>
      </text>
    </comment>
    <comment ref="C37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2"/>
          </rPr>
          <t>bosse engborg:
hh:mm</t>
        </r>
      </text>
    </comment>
    <comment ref="E37" authorId="0">
      <text>
        <r>
          <rPr>
            <sz val="10"/>
            <rFont val="Arial"/>
            <family val="2"/>
          </rPr>
          <t>bosse engborg:
antal km</t>
        </r>
      </text>
    </comment>
  </commentList>
</comments>
</file>

<file path=xl/comments14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2"/>
          </rPr>
          <t>bosse engborg:
yyyy-mm-dd</t>
        </r>
      </text>
    </comment>
    <comment ref="C4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2"/>
          </rPr>
          <t>bosse engborg:
hh:mm</t>
        </r>
      </text>
    </comment>
    <comment ref="E4" authorId="0">
      <text>
        <r>
          <rPr>
            <sz val="10"/>
            <rFont val="Arial"/>
            <family val="2"/>
          </rPr>
          <t>bosse engborg:
antal km</t>
        </r>
      </text>
    </comment>
    <comment ref="A37" authorId="0">
      <text>
        <r>
          <rPr>
            <sz val="10"/>
            <rFont val="Arial"/>
            <family val="2"/>
          </rPr>
          <t>bosse engborg:
yyyy-mm-dd</t>
        </r>
      </text>
    </comment>
    <comment ref="C37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2"/>
          </rPr>
          <t>bosse engborg:
hh:mm</t>
        </r>
      </text>
    </comment>
    <comment ref="E37" authorId="0">
      <text>
        <r>
          <rPr>
            <sz val="10"/>
            <rFont val="Arial"/>
            <family val="2"/>
          </rPr>
          <t>bosse engborg:
antal km</t>
        </r>
      </text>
    </comment>
  </commentList>
</comments>
</file>

<file path=xl/comments15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2"/>
          </rPr>
          <t>bosse engborg:
yyyy-mm-dd</t>
        </r>
      </text>
    </comment>
    <comment ref="C4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2"/>
          </rPr>
          <t>bosse engborg:
hh:mm</t>
        </r>
      </text>
    </comment>
    <comment ref="E4" authorId="0">
      <text>
        <r>
          <rPr>
            <sz val="10"/>
            <rFont val="Arial"/>
            <family val="2"/>
          </rPr>
          <t>bosse engborg:
antal km</t>
        </r>
      </text>
    </comment>
    <comment ref="A37" authorId="0">
      <text>
        <r>
          <rPr>
            <sz val="10"/>
            <rFont val="Arial"/>
            <family val="2"/>
          </rPr>
          <t>bosse engborg:
yyyy-mm-dd</t>
        </r>
      </text>
    </comment>
    <comment ref="C37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2"/>
          </rPr>
          <t>bosse engborg:
hh:mm</t>
        </r>
      </text>
    </comment>
    <comment ref="E37" authorId="0">
      <text>
        <r>
          <rPr>
            <sz val="10"/>
            <rFont val="Arial"/>
            <family val="2"/>
          </rPr>
          <t>bosse engborg:
antal km</t>
        </r>
      </text>
    </comment>
  </commentList>
</comments>
</file>

<file path=xl/comments2.xml><?xml version="1.0" encoding="utf-8"?>
<comments xmlns="http://schemas.openxmlformats.org/spreadsheetml/2006/main">
  <authors>
    <author>be</author>
  </authors>
  <commentList>
    <comment ref="C4" authorId="0">
      <text>
        <r>
          <rPr>
            <sz val="10"/>
            <rFont val="Arial"/>
            <family val="2"/>
          </rPr>
          <t>resor till övriga tävlingar 2 kr/mil, högst 60mil</t>
        </r>
      </text>
    </comment>
    <comment ref="D4" authorId="0">
      <text>
        <r>
          <rPr>
            <sz val="10"/>
            <rFont val="Arial"/>
            <family val="2"/>
          </rPr>
          <t>resor till dm, svealandsm 4 kr/mil, högst 60 mil.</t>
        </r>
      </text>
    </comment>
    <comment ref="E4" authorId="0">
      <text>
        <r>
          <rPr>
            <sz val="10"/>
            <rFont val="Arial"/>
            <family val="2"/>
          </rPr>
          <t>resa till rm, sm, budkavle 12 kr/mil</t>
        </r>
      </text>
    </comment>
    <comment ref="J4" authorId="0">
      <text>
        <r>
          <rPr>
            <sz val="10"/>
            <rFont val="Arial"/>
            <family val="2"/>
          </rPr>
          <t>bosse engborg:
efteranmälningsavgift, 
ejstart mm..</t>
        </r>
      </text>
    </comment>
    <comment ref="N4" authorId="0">
      <text>
        <r>
          <rPr>
            <sz val="10"/>
            <rFont val="Arial"/>
            <family val="2"/>
          </rPr>
          <t>-1, felstämplat
-2, utgått
-3, ejstart</t>
        </r>
      </text>
    </comment>
    <comment ref="C56" authorId="0">
      <text>
        <r>
          <rPr>
            <sz val="10"/>
            <rFont val="Arial"/>
            <family val="2"/>
          </rPr>
          <t>resor till övriga tävlingar 2 kr/mil, högst 60mil</t>
        </r>
      </text>
    </comment>
    <comment ref="D56" authorId="0">
      <text>
        <r>
          <rPr>
            <sz val="10"/>
            <rFont val="Arial"/>
            <family val="2"/>
          </rPr>
          <t>resor till dm, svealandsm 4 kr/mil, högst 60 mil.</t>
        </r>
      </text>
    </comment>
    <comment ref="E56" authorId="0">
      <text>
        <r>
          <rPr>
            <sz val="10"/>
            <rFont val="Arial"/>
            <family val="2"/>
          </rPr>
          <t>resa till rm, sm, budkavle 12 kr/mil</t>
        </r>
      </text>
    </comment>
  </commentList>
</comments>
</file>

<file path=xl/comments3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2"/>
          </rPr>
          <t>bosse engborg:
yyyy-mm-dd</t>
        </r>
      </text>
    </comment>
    <comment ref="C4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2"/>
          </rPr>
          <t>bosse engborg:
hh:mm</t>
        </r>
      </text>
    </comment>
    <comment ref="E4" authorId="0">
      <text>
        <r>
          <rPr>
            <sz val="10"/>
            <rFont val="Arial"/>
            <family val="2"/>
          </rPr>
          <t>bosse engborg:
antal km</t>
        </r>
      </text>
    </comment>
    <comment ref="A37" authorId="0">
      <text>
        <r>
          <rPr>
            <sz val="10"/>
            <rFont val="Arial"/>
            <family val="2"/>
          </rPr>
          <t>bosse engborg:
yyyy-mm-dd</t>
        </r>
      </text>
    </comment>
    <comment ref="C37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2"/>
          </rPr>
          <t>bosse engborg:
hh:mm</t>
        </r>
      </text>
    </comment>
    <comment ref="E37" authorId="0">
      <text>
        <r>
          <rPr>
            <sz val="10"/>
            <rFont val="Arial"/>
            <family val="2"/>
          </rPr>
          <t>bosse engborg:
antal km</t>
        </r>
      </text>
    </comment>
  </commentList>
</comments>
</file>

<file path=xl/comments4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2"/>
          </rPr>
          <t>bosse engborg:
yyyy-mm-dd</t>
        </r>
      </text>
    </comment>
    <comment ref="C4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2"/>
          </rPr>
          <t>bosse engborg:
hh:mm</t>
        </r>
      </text>
    </comment>
    <comment ref="E4" authorId="0">
      <text>
        <r>
          <rPr>
            <sz val="10"/>
            <rFont val="Arial"/>
            <family val="2"/>
          </rPr>
          <t>bosse engborg:
antal km</t>
        </r>
      </text>
    </comment>
    <comment ref="A37" authorId="0">
      <text>
        <r>
          <rPr>
            <sz val="10"/>
            <rFont val="Arial"/>
            <family val="2"/>
          </rPr>
          <t>bosse engborg:
yyyy-mm-dd</t>
        </r>
      </text>
    </comment>
    <comment ref="C37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2"/>
          </rPr>
          <t>bosse engborg:
hh:mm</t>
        </r>
      </text>
    </comment>
    <comment ref="E37" authorId="0">
      <text>
        <r>
          <rPr>
            <sz val="10"/>
            <rFont val="Arial"/>
            <family val="2"/>
          </rPr>
          <t>bosse engborg:
antal km</t>
        </r>
      </text>
    </comment>
  </commentList>
</comments>
</file>

<file path=xl/comments5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2"/>
          </rPr>
          <t>bosse engborg:
yyyy-mm-dd</t>
        </r>
      </text>
    </comment>
    <comment ref="C4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2"/>
          </rPr>
          <t>bosse engborg:
hh:mm</t>
        </r>
      </text>
    </comment>
    <comment ref="E4" authorId="0">
      <text>
        <r>
          <rPr>
            <sz val="10"/>
            <rFont val="Arial"/>
            <family val="2"/>
          </rPr>
          <t>bosse engborg:
antal km</t>
        </r>
      </text>
    </comment>
    <comment ref="A37" authorId="0">
      <text>
        <r>
          <rPr>
            <sz val="10"/>
            <rFont val="Arial"/>
            <family val="2"/>
          </rPr>
          <t>bosse engborg:
yyyy-mm-dd</t>
        </r>
      </text>
    </comment>
    <comment ref="C37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2"/>
          </rPr>
          <t>bosse engborg:
hh:mm</t>
        </r>
      </text>
    </comment>
    <comment ref="E37" authorId="0">
      <text>
        <r>
          <rPr>
            <sz val="10"/>
            <rFont val="Arial"/>
            <family val="2"/>
          </rPr>
          <t>bosse engborg:
antal km</t>
        </r>
      </text>
    </comment>
  </commentList>
</comments>
</file>

<file path=xl/comments6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2"/>
          </rPr>
          <t>bosse engborg:
yyyy-mm-dd</t>
        </r>
      </text>
    </comment>
    <comment ref="C4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2"/>
          </rPr>
          <t>bosse engborg:
hh:mm</t>
        </r>
      </text>
    </comment>
    <comment ref="E4" authorId="0">
      <text>
        <r>
          <rPr>
            <sz val="10"/>
            <rFont val="Arial"/>
            <family val="2"/>
          </rPr>
          <t>bosse engborg:
antal km</t>
        </r>
      </text>
    </comment>
    <comment ref="A37" authorId="0">
      <text>
        <r>
          <rPr>
            <sz val="10"/>
            <rFont val="Arial"/>
            <family val="2"/>
          </rPr>
          <t>bosse engborg:
yyyy-mm-dd</t>
        </r>
      </text>
    </comment>
    <comment ref="C37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2"/>
          </rPr>
          <t>bosse engborg:
hh:mm</t>
        </r>
      </text>
    </comment>
    <comment ref="E37" authorId="0">
      <text>
        <r>
          <rPr>
            <sz val="10"/>
            <rFont val="Arial"/>
            <family val="2"/>
          </rPr>
          <t>bosse engborg:
antal km</t>
        </r>
      </text>
    </comment>
  </commentList>
</comments>
</file>

<file path=xl/comments7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2"/>
          </rPr>
          <t>bosse engborg:
yyyy-mm-dd</t>
        </r>
      </text>
    </comment>
    <comment ref="C4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2"/>
          </rPr>
          <t>bosse engborg:
hh:mm</t>
        </r>
      </text>
    </comment>
    <comment ref="E4" authorId="0">
      <text>
        <r>
          <rPr>
            <sz val="10"/>
            <rFont val="Arial"/>
            <family val="2"/>
          </rPr>
          <t>bosse engborg:
antal km</t>
        </r>
      </text>
    </comment>
    <comment ref="A37" authorId="0">
      <text>
        <r>
          <rPr>
            <sz val="10"/>
            <rFont val="Arial"/>
            <family val="2"/>
          </rPr>
          <t>bosse engborg:
yyyy-mm-dd</t>
        </r>
      </text>
    </comment>
    <comment ref="C37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2"/>
          </rPr>
          <t>bosse engborg:
hh:mm</t>
        </r>
      </text>
    </comment>
    <comment ref="E37" authorId="0">
      <text>
        <r>
          <rPr>
            <sz val="10"/>
            <rFont val="Arial"/>
            <family val="2"/>
          </rPr>
          <t>bosse engborg:
antal km</t>
        </r>
      </text>
    </comment>
  </commentList>
</comments>
</file>

<file path=xl/comments8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2"/>
          </rPr>
          <t>bosse engborg:
yyyy-mm-dd</t>
        </r>
      </text>
    </comment>
    <comment ref="C4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2"/>
          </rPr>
          <t>bosse engborg:
hh:mm</t>
        </r>
      </text>
    </comment>
    <comment ref="E4" authorId="0">
      <text>
        <r>
          <rPr>
            <sz val="10"/>
            <rFont val="Arial"/>
            <family val="2"/>
          </rPr>
          <t>bosse engborg:
antal km</t>
        </r>
      </text>
    </comment>
    <comment ref="A37" authorId="0">
      <text>
        <r>
          <rPr>
            <sz val="10"/>
            <rFont val="Arial"/>
            <family val="2"/>
          </rPr>
          <t>bosse engborg:
yyyy-mm-dd</t>
        </r>
      </text>
    </comment>
    <comment ref="C37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2"/>
          </rPr>
          <t>bosse engborg:
hh:mm</t>
        </r>
      </text>
    </comment>
    <comment ref="E37" authorId="0">
      <text>
        <r>
          <rPr>
            <sz val="10"/>
            <rFont val="Arial"/>
            <family val="2"/>
          </rPr>
          <t>bosse engborg:
antal km</t>
        </r>
      </text>
    </comment>
  </commentList>
</comments>
</file>

<file path=xl/comments9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2"/>
          </rPr>
          <t>bosse engborg:
yyyy-mm-dd</t>
        </r>
      </text>
    </comment>
    <comment ref="C4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2"/>
          </rPr>
          <t>bosse engborg:
hh:mm</t>
        </r>
      </text>
    </comment>
    <comment ref="E4" authorId="0">
      <text>
        <r>
          <rPr>
            <sz val="10"/>
            <rFont val="Arial"/>
            <family val="2"/>
          </rPr>
          <t>bosse engborg:
antal km</t>
        </r>
      </text>
    </comment>
    <comment ref="A37" authorId="0">
      <text>
        <r>
          <rPr>
            <sz val="10"/>
            <rFont val="Arial"/>
            <family val="2"/>
          </rPr>
          <t>bosse engborg:
yyyy-mm-dd</t>
        </r>
      </text>
    </comment>
    <comment ref="C37" authorId="0">
      <text>
        <r>
          <rPr>
            <sz val="10"/>
            <rFont val="Arial"/>
            <family val="2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2"/>
          </rPr>
          <t>bosse engborg:
hh:mm</t>
        </r>
      </text>
    </comment>
    <comment ref="E37" authorId="0">
      <text>
        <r>
          <rPr>
            <sz val="10"/>
            <rFont val="Arial"/>
            <family val="2"/>
          </rPr>
          <t>bosse engborg:
antal km</t>
        </r>
      </text>
    </comment>
    <comment ref="A42" authorId="0">
      <text>
        <r>
          <rPr>
            <sz val="10"/>
            <rFont val="Arial"/>
            <family val="2"/>
          </rPr>
          <t>bosse engborg:
yyyy-mm-dd</t>
        </r>
      </text>
    </comment>
  </commentList>
</comments>
</file>

<file path=xl/sharedStrings.xml><?xml version="1.0" encoding="utf-8"?>
<sst xmlns="http://schemas.openxmlformats.org/spreadsheetml/2006/main" count="729" uniqueCount="729">
  <si>
    <t>tävlingar 2004 med närkes långloppscup</t>
  </si>
  <si>
    <t>max antal poänggivande tävl</t>
  </si>
  <si>
    <t>max ersättning per tävling</t>
  </si>
  <si>
    <t>hällefors löparklubb</t>
  </si>
  <si>
    <t>antal poänggivande tävl.</t>
  </si>
  <si>
    <t>max ersättning hela året</t>
  </si>
  <si>
    <t>aktuell poängställning</t>
  </si>
  <si>
    <t>bensin per km</t>
  </si>
  <si>
    <t>datum</t>
  </si>
  <si>
    <t>tävling</t>
  </si>
  <si>
    <t>avgift sek</t>
  </si>
  <si>
    <t>efteranm</t>
  </si>
  <si>
    <t>resa km</t>
  </si>
  <si>
    <t>resa sek</t>
  </si>
  <si>
    <t>parkering</t>
  </si>
  <si>
    <t>hotell</t>
  </si>
  <si>
    <t>mat</t>
  </si>
  <si>
    <t>summa</t>
  </si>
  <si>
    <t>pris mm</t>
  </si>
  <si>
    <t>ersättning</t>
  </si>
  <si>
    <t>klass</t>
  </si>
  <si>
    <t>plac</t>
  </si>
  <si>
    <t>delt.</t>
  </si>
  <si>
    <t>löptid</t>
  </si>
  <si>
    <t>segr.tid</t>
  </si>
  <si>
    <t>poäng</t>
  </si>
  <si>
    <t>banlängd</t>
  </si>
  <si>
    <t>kmtid</t>
  </si>
  <si>
    <t>nummer</t>
  </si>
  <si>
    <t>datum</t>
  </si>
  <si>
    <t>tävling</t>
  </si>
  <si>
    <t>avgift sek</t>
  </si>
  <si>
    <t>efteranm</t>
  </si>
  <si>
    <t>resa km</t>
  </si>
  <si>
    <t>resa sek</t>
  </si>
  <si>
    <t>parkering</t>
  </si>
  <si>
    <t>hotell</t>
  </si>
  <si>
    <t>mat</t>
  </si>
  <si>
    <t>summa</t>
  </si>
  <si>
    <t>pris mm</t>
  </si>
  <si>
    <t>ersättning</t>
  </si>
  <si>
    <t>klass</t>
  </si>
  <si>
    <t>plac</t>
  </si>
  <si>
    <t>delt.</t>
  </si>
  <si>
    <t>löptid</t>
  </si>
  <si>
    <t>segr.tid</t>
  </si>
  <si>
    <t>poäng</t>
  </si>
  <si>
    <t>banlängd</t>
  </si>
  <si>
    <t>kmtid</t>
  </si>
  <si>
    <t>nummer</t>
  </si>
  <si>
    <t>underskrift</t>
  </si>
  <si>
    <t>namn</t>
  </si>
  <si>
    <t>anmälningsavgifter 2004 och meritförteckning</t>
  </si>
  <si>
    <t>ranking H45</t>
  </si>
  <si>
    <t>220</t>
  </si>
  <si>
    <t>antal genomförda tävlingar</t>
  </si>
  <si>
    <t>max antal km ej rm,sm</t>
  </si>
  <si>
    <t>hällefors orienteringsklubb</t>
  </si>
  <si>
    <t>datum</t>
  </si>
  <si>
    <t>020820</t>
  </si>
  <si>
    <t>antal ejstart</t>
  </si>
  <si>
    <t>sportident nummer</t>
  </si>
  <si>
    <t>riksranking</t>
  </si>
  <si>
    <t>2518</t>
  </si>
  <si>
    <t>medlvärde kmtid</t>
  </si>
  <si>
    <t>emitbricka nummer</t>
  </si>
  <si>
    <t>datum</t>
  </si>
  <si>
    <t>tävling</t>
  </si>
  <si>
    <t>resa övr km</t>
  </si>
  <si>
    <t>resa dm km</t>
  </si>
  <si>
    <t>resa sm km</t>
  </si>
  <si>
    <t>ersättn resa</t>
  </si>
  <si>
    <t>parkering</t>
  </si>
  <si>
    <t>hotell</t>
  </si>
  <si>
    <t>mat</t>
  </si>
  <si>
    <t>övrigt</t>
  </si>
  <si>
    <t>kostn resa</t>
  </si>
  <si>
    <t>summa</t>
  </si>
  <si>
    <t>klass</t>
  </si>
  <si>
    <t>plac</t>
  </si>
  <si>
    <t>delt.</t>
  </si>
  <si>
    <t>löptid</t>
  </si>
  <si>
    <t>segr.tid</t>
  </si>
  <si>
    <t>banlängd</t>
  </si>
  <si>
    <t>kmtid</t>
  </si>
  <si>
    <t>nummer</t>
  </si>
  <si>
    <t>datum</t>
  </si>
  <si>
    <t>tävling</t>
  </si>
  <si>
    <t>resa övr km</t>
  </si>
  <si>
    <t>resa dm km</t>
  </si>
  <si>
    <t>resa sm km</t>
  </si>
  <si>
    <t>ersättn resa</t>
  </si>
  <si>
    <t>parkering</t>
  </si>
  <si>
    <t>hotell</t>
  </si>
  <si>
    <t>mat</t>
  </si>
  <si>
    <t>övrigt</t>
  </si>
  <si>
    <t>kostn resa</t>
  </si>
  <si>
    <t>summa</t>
  </si>
  <si>
    <t>klass</t>
  </si>
  <si>
    <t>plac</t>
  </si>
  <si>
    <t>delt.</t>
  </si>
  <si>
    <t>löptid</t>
  </si>
  <si>
    <t>segr.tid</t>
  </si>
  <si>
    <t>banlängd</t>
  </si>
  <si>
    <t>kmtid</t>
  </si>
  <si>
    <t>nummer</t>
  </si>
  <si>
    <t>underskrift</t>
  </si>
  <si>
    <t>namn</t>
  </si>
  <si>
    <t>träningsdagbok</t>
  </si>
  <si>
    <t>januari 2004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</si>
  <si>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</si>
  <si>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</si>
  <si>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</si>
  <si>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</si>
  <si>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</si>
  <si>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</si>
  <si>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</si>
  <si>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</si>
  <si>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</si>
  <si>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</si>
  <si>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</si>
  <si>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</si>
  <si>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</si>
  <si>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</si>
  <si>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</si>
  <si>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</si>
  <si>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</si>
  <si>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</si>
  <si>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</si>
  <si>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</si>
  <si>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</si>
  <si>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</si>
  <si>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</si>
  <si>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</si>
  <si>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</si>
  <si>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</si>
  <si>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</si>
  <si>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</si>
  <si>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</si>
  <si>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</si>
  <si>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</si>
  <si>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</si>
  <si>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</si>
  <si>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</si>
  <si>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</si>
  <si>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</si>
  <si>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</si>
  <si>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</si>
  <si>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</si>
  <si>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</si>
  <si>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</si>
  <si>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</si>
  <si>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</si>
  <si>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</si>
  <si>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</si>
  <si>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</si>
  <si>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</si>
  <si>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</si>
  <si>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</si>
  <si>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</si>
  <si>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</si>
  <si>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</si>
  <si>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februari 2004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</si>
  <si>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</si>
  <si>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</si>
  <si>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</si>
  <si>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</si>
  <si>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</si>
  <si>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</si>
  <si>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</si>
  <si>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</si>
  <si>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</si>
  <si>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</si>
  <si>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</si>
  <si>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</si>
  <si>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</si>
  <si>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</si>
  <si>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</si>
  <si>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</si>
  <si>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</si>
  <si>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</si>
  <si>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</si>
  <si>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</si>
  <si>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</si>
  <si>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</si>
  <si>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</si>
  <si>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</si>
  <si>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</si>
  <si>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</si>
  <si>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</si>
  <si>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</si>
  <si>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</si>
  <si>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</si>
  <si>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</si>
  <si>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</si>
  <si>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</si>
  <si>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</si>
  <si>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</si>
  <si>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</si>
  <si>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</si>
  <si>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</si>
  <si>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</si>
  <si>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</si>
  <si>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</si>
  <si>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</si>
  <si>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</si>
  <si>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</si>
  <si>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</si>
  <si>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</si>
  <si>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</si>
  <si>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</si>
  <si>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</si>
  <si>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mars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</si>
  <si>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</si>
  <si>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</si>
  <si>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</si>
  <si>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</si>
  <si>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</si>
  <si>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</si>
  <si>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</si>
  <si>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</si>
  <si>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</si>
  <si>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</si>
  <si>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</si>
  <si>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</si>
  <si>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</si>
  <si>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</si>
  <si>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</si>
  <si>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</si>
  <si>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</si>
  <si>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</si>
  <si>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</si>
  <si>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</si>
  <si>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</si>
  <si>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april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</si>
  <si>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</si>
  <si>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</si>
  <si>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</si>
  <si>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</si>
  <si>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</si>
  <si>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</si>
  <si>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</si>
  <si>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</si>
  <si>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</si>
  <si>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</si>
  <si>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</si>
  <si>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</si>
  <si>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</si>
  <si>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</si>
  <si>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</si>
  <si>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</si>
  <si>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</si>
  <si>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</si>
  <si>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</si>
  <si>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</si>
  <si>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</si>
  <si>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</si>
  <si>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</si>
  <si>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</si>
  <si>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</si>
  <si>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</si>
  <si>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</si>
  <si>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</si>
  <si>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</si>
  <si>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</si>
  <si>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</si>
  <si>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</si>
  <si>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</si>
  <si>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</si>
  <si>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</si>
  <si>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</si>
  <si>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</si>
  <si>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</si>
  <si>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</si>
  <si>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</si>
  <si>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</si>
  <si>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</si>
  <si>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</si>
  <si>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</si>
  <si>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</si>
  <si>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</si>
  <si>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</si>
  <si>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</si>
  <si>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</si>
  <si>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</si>
  <si>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</si>
  <si>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maj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</si>
  <si>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</si>
  <si>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</si>
  <si>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</si>
  <si>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</si>
  <si>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</si>
  <si>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</si>
  <si>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</si>
  <si>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</si>
  <si>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</si>
  <si>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</si>
  <si>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</si>
  <si>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</si>
  <si>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</si>
  <si>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</si>
  <si>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</si>
  <si>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</si>
  <si>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</si>
  <si>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</si>
  <si>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</si>
  <si>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</si>
  <si>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</si>
  <si>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</si>
  <si>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</si>
  <si>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</si>
  <si>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</si>
  <si>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</si>
  <si>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</si>
  <si>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</si>
  <si>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</si>
  <si>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</si>
  <si>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</si>
  <si>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</si>
  <si>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</si>
  <si>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</si>
  <si>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</si>
  <si>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</si>
  <si>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</si>
  <si>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</si>
  <si>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</si>
  <si>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</si>
  <si>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</si>
  <si>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</si>
  <si>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</si>
  <si>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</si>
  <si>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</si>
  <si>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</si>
  <si>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</si>
  <si>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</si>
  <si>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</si>
  <si>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</si>
  <si>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</si>
  <si>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</si>
  <si>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juni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</si>
  <si>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</si>
  <si>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</si>
  <si>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</si>
  <si>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</si>
  <si>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</si>
  <si>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</si>
  <si>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</si>
  <si>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</si>
  <si>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</si>
  <si>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</si>
  <si>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</si>
  <si>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</si>
  <si>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</si>
  <si>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</si>
  <si>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</si>
  <si>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</si>
  <si>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</si>
  <si>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</si>
  <si>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</si>
  <si>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</si>
  <si>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</si>
  <si>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</si>
  <si>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</si>
  <si>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</si>
  <si>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</si>
  <si>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</si>
  <si>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</si>
  <si>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</si>
  <si>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</si>
  <si>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</si>
  <si>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</si>
  <si>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</si>
  <si>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</si>
  <si>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</si>
  <si>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</si>
  <si>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</si>
  <si>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</si>
  <si>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</si>
  <si>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</si>
  <si>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</si>
  <si>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</si>
  <si>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</si>
  <si>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</si>
  <si>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</si>
  <si>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</si>
  <si>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</si>
  <si>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</si>
  <si>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</si>
  <si>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</si>
  <si>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</si>
  <si>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</si>
  <si>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juli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</si>
  <si>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</si>
  <si>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</si>
  <si>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</si>
  <si>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</si>
  <si>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</si>
  <si>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</si>
  <si>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</si>
  <si>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</si>
  <si>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</si>
  <si>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</si>
  <si>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</si>
  <si>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</si>
  <si>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</si>
  <si>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</si>
  <si>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</si>
  <si>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</si>
  <si>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</si>
  <si>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</si>
  <si>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</si>
  <si>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</si>
  <si>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</si>
  <si>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</si>
  <si>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</si>
  <si>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</si>
  <si>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</si>
  <si>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</si>
  <si>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</si>
  <si>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</si>
  <si>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</si>
  <si>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</si>
  <si>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</si>
  <si>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</si>
  <si>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</si>
  <si>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</si>
  <si>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</si>
  <si>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</si>
  <si>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</si>
  <si>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</si>
  <si>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</si>
  <si>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</si>
  <si>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</si>
  <si>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</si>
  <si>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</si>
  <si>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</si>
  <si>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</si>
  <si>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</si>
  <si>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</si>
  <si>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</si>
  <si>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</si>
  <si>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</si>
  <si>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</si>
  <si>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datum</t>
  </si>
  <si>
    <t>träningsdagbok</t>
  </si>
  <si>
    <t>augusti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</si>
  <si>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</si>
  <si>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</si>
  <si>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</si>
  <si>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</si>
  <si>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</si>
  <si>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</si>
  <si>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</si>
  <si>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</si>
  <si>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</si>
  <si>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</si>
  <si>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</si>
  <si>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</si>
  <si>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</si>
  <si>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</si>
  <si>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</si>
  <si>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</si>
  <si>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</si>
  <si>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</si>
  <si>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</si>
  <si>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</si>
  <si>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</si>
  <si>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</si>
  <si>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</si>
  <si>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</si>
  <si>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</si>
  <si>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</si>
  <si>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</si>
  <si>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</si>
  <si>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</si>
  <si>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</si>
  <si>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</si>
  <si>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</si>
  <si>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</si>
  <si>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</si>
  <si>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</si>
  <si>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</si>
  <si>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</si>
  <si>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</si>
  <si>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</si>
  <si>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</si>
  <si>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</si>
  <si>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</si>
  <si>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</si>
  <si>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</si>
  <si>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</si>
  <si>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</si>
  <si>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</si>
  <si>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</si>
  <si>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</si>
  <si>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</si>
  <si>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</si>
  <si>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</si>
  <si>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september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</si>
  <si>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</si>
  <si>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</si>
  <si>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</si>
  <si>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</si>
  <si>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</si>
  <si>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</si>
  <si>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</si>
  <si>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</si>
  <si>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</si>
  <si>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</si>
  <si>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</si>
  <si>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</si>
  <si>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</si>
  <si>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</si>
  <si>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</si>
  <si>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</si>
  <si>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</si>
  <si>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</si>
  <si>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</si>
  <si>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</si>
  <si>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</si>
  <si>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</si>
  <si>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</si>
  <si>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</si>
  <si>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</si>
  <si>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</si>
  <si>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</si>
  <si>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</si>
  <si>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</si>
  <si>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</si>
  <si>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</si>
  <si>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</si>
  <si>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</si>
  <si>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</si>
  <si>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</si>
  <si>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</si>
  <si>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</si>
  <si>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</si>
  <si>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</si>
  <si>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</si>
  <si>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</si>
  <si>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</si>
  <si>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</si>
  <si>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</si>
  <si>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</si>
  <si>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</si>
  <si>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</si>
  <si>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</si>
  <si>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</si>
  <si>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</si>
  <si>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</si>
  <si>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oktober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</si>
  <si>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</si>
  <si>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</si>
  <si>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</si>
  <si>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</si>
  <si>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</si>
  <si>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</si>
  <si>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</si>
  <si>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</si>
  <si>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</si>
  <si>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</si>
  <si>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</si>
  <si>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</si>
  <si>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</si>
  <si>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</si>
  <si>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</si>
  <si>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</si>
  <si>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</si>
  <si>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</si>
  <si>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</si>
  <si>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</si>
  <si>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</si>
  <si>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</si>
  <si>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</si>
  <si>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</si>
  <si>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</si>
  <si>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</si>
  <si>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</si>
  <si>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</si>
  <si>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</si>
  <si>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</si>
  <si>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</si>
  <si>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</si>
  <si>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</si>
  <si>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</si>
  <si>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</si>
  <si>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</si>
  <si>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</si>
  <si>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</si>
  <si>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</si>
  <si>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</si>
  <si>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</si>
  <si>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</si>
  <si>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</si>
  <si>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</si>
  <si>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</si>
  <si>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</si>
  <si>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</si>
  <si>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</si>
  <si>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</si>
  <si>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</si>
  <si>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</si>
  <si>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</si>
  <si>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november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</si>
  <si>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</si>
  <si>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</si>
  <si>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</si>
  <si>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</si>
  <si>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</si>
  <si>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</si>
  <si>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</si>
  <si>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</si>
  <si>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</si>
  <si>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</si>
  <si>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</si>
  <si>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</si>
  <si>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</si>
  <si>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</si>
  <si>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</si>
  <si>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</si>
  <si>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</si>
  <si>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</si>
  <si>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</si>
  <si>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</si>
  <si>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</si>
  <si>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</si>
  <si>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</si>
  <si>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</si>
  <si>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</si>
  <si>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</si>
  <si>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</si>
  <si>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</si>
  <si>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</si>
  <si>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</si>
  <si>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</si>
  <si>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</si>
  <si>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</si>
  <si>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</si>
  <si>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</si>
  <si>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</si>
  <si>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</si>
  <si>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</si>
  <si>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</si>
  <si>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</si>
  <si>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</si>
  <si>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</si>
  <si>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</si>
  <si>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</si>
  <si>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</si>
  <si>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</si>
  <si>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</si>
  <si>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</si>
  <si>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</si>
  <si>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</si>
  <si>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</si>
  <si>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december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</si>
  <si>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</si>
  <si>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</si>
  <si>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</si>
  <si>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</si>
  <si>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</si>
  <si>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</si>
  <si>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</si>
  <si>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</si>
  <si>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</si>
  <si>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</si>
  <si>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</si>
  <si>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</si>
  <si>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</si>
  <si>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</si>
  <si>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</si>
  <si>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</si>
  <si>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</si>
  <si>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</si>
  <si>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</si>
  <si>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</si>
  <si>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</si>
  <si>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</si>
  <si>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</si>
  <si>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</si>
  <si>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</si>
  <si>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</si>
  <si>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</si>
  <si>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</si>
  <si>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</si>
  <si>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</si>
  <si>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</si>
  <si>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</si>
  <si>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</si>
  <si>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</si>
  <si>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</si>
  <si>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</si>
  <si>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</si>
  <si>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</si>
  <si>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</si>
  <si>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</si>
  <si>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</si>
  <si>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</si>
  <si>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</si>
  <si>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</si>
  <si>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</si>
  <si>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</si>
  <si>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</si>
  <si>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</si>
  <si>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</si>
  <si>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</si>
  <si>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</si>
  <si>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</si>
  <si>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sammanställning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</si>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</sst>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GENERAL"/>
    <numFmt numFmtId="165" formatCode="@"/>
    <numFmt numFmtId="166" formatCode="0;[RED]-0"/>
    <numFmt numFmtId="167" formatCode="#,##0&quot; kr&quot;;[RED]-#,##0&quot; kr&quot;"/>
    <numFmt numFmtId="168" formatCode="YY/MM/DD"/>
    <numFmt numFmtId="169" formatCode="#,##0;[RED]-#,##0"/>
    <numFmt numFmtId="170" formatCode="HH.MM.SS"/>
    <numFmt numFmtId="171" formatCode="0"/>
    <numFmt numFmtId="172" formatCode="0.00"/>
    <numFmt numFmtId="173" formatCode="0.00;[RED]-0.00"/>
    <numFmt numFmtId="174" formatCode="HH.MM.SS"/>
    <numFmt numFmtId="175" formatCode="#,##0&quot; kr&quot;;-#,##0&quot; kr&quot;;&quot;- kr&quot;"/>
    <numFmt numFmtId="176" formatCode="HH.MM"/>
  </numFmts>
  <fonts count="9">
    <font>
      <sz val="10"/>
      <name val="Arial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/>
    </xf>
    <xf numFmtId="165" fontId="2" fillId="2" borderId="1" xfId="0" applyNumberFormat="1" applyFont="1" applyFill="1" applyBorder="1" applyAlignment="1" applyProtection="1">
      <alignment horizontal="center"/>
      <protection/>
    </xf>
    <xf numFmtId="164" fontId="3" fillId="2" borderId="1" xfId="0" applyNumberFormat="1" applyFont="1" applyFill="1" applyBorder="1" applyAlignment="1" applyProtection="1">
      <alignment horizontal="center"/>
      <protection/>
    </xf>
    <xf numFmtId="166" fontId="3" fillId="2" borderId="1" xfId="0" applyNumberFormat="1" applyFont="1" applyFill="1" applyBorder="1" applyAlignment="1" applyProtection="1">
      <alignment horizontal="center"/>
      <protection/>
    </xf>
    <xf numFmtId="167" fontId="3" fillId="2" borderId="1" xfId="0" applyNumberFormat="1" applyFont="1" applyFill="1" applyBorder="1" applyAlignment="1" applyProtection="1">
      <alignment horizontal="center"/>
      <protection/>
    </xf>
    <xf numFmtId="165" fontId="4" fillId="2" borderId="1" xfId="0" applyNumberFormat="1" applyFont="1" applyFill="1" applyBorder="1" applyAlignment="1" applyProtection="1">
      <alignment horizontal="center"/>
      <protection/>
    </xf>
    <xf numFmtId="165" fontId="5" fillId="2" borderId="1" xfId="0" applyNumberFormat="1" applyFont="1" applyFill="1" applyBorder="1" applyAlignment="1" applyProtection="1">
      <alignment horizontal="center"/>
      <protection/>
    </xf>
    <xf numFmtId="168" fontId="1" fillId="3" borderId="2" xfId="0" applyNumberFormat="1" applyFont="1" applyFill="1" applyBorder="1" applyAlignment="1" applyProtection="1">
      <alignment horizontal="center"/>
      <protection/>
    </xf>
    <xf numFmtId="164" fontId="1" fillId="3" borderId="2" xfId="0" applyNumberFormat="1" applyFont="1" applyFill="1" applyBorder="1" applyAlignment="1" applyProtection="1">
      <alignment horizontal="center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9" fontId="1" fillId="3" borderId="2" xfId="0" applyNumberFormat="1" applyFont="1" applyFill="1" applyBorder="1" applyAlignment="1" applyProtection="1">
      <alignment horizontal="center"/>
      <protection/>
    </xf>
    <xf numFmtId="168" fontId="1" fillId="0" borderId="3" xfId="0" applyNumberFormat="1" applyFont="1" applyBorder="1" applyAlignment="1" applyProtection="1">
      <alignment horizontal="center"/>
      <protection/>
    </xf>
    <xf numFmtId="164" fontId="1" fillId="0" borderId="3" xfId="0" applyNumberFormat="1" applyFont="1" applyBorder="1" applyAlignment="1" applyProtection="1">
      <alignment horizontal="center"/>
      <protection/>
    </xf>
    <xf numFmtId="167" fontId="1" fillId="0" borderId="3" xfId="0" applyNumberFormat="1" applyFont="1" applyBorder="1" applyAlignment="1" applyProtection="1">
      <alignment horizontal="center"/>
      <protection/>
    </xf>
    <xf numFmtId="167" fontId="1" fillId="5" borderId="3" xfId="0" applyNumberFormat="1" applyFont="1" applyFill="1" applyBorder="1" applyAlignment="1" applyProtection="1">
      <alignment horizontal="center"/>
      <protection/>
    </xf>
    <xf numFmtId="166" fontId="1" fillId="0" borderId="3" xfId="0" applyNumberFormat="1" applyFont="1" applyBorder="1" applyAlignment="1" applyProtection="1">
      <alignment horizontal="center"/>
      <protection/>
    </xf>
    <xf numFmtId="170" fontId="1" fillId="0" borderId="3" xfId="0" applyNumberFormat="1" applyFont="1" applyBorder="1" applyAlignment="1" applyProtection="1">
      <alignment horizontal="center"/>
      <protection/>
    </xf>
    <xf numFmtId="171" fontId="1" fillId="0" borderId="3" xfId="0" applyNumberFormat="1" applyFont="1" applyBorder="1" applyAlignment="1" applyProtection="1">
      <alignment horizontal="center"/>
      <protection/>
    </xf>
    <xf numFmtId="172" fontId="1" fillId="5" borderId="3" xfId="0" applyNumberFormat="1" applyFont="1" applyFill="1" applyBorder="1" applyAlignment="1" applyProtection="1">
      <alignment horizontal="center"/>
      <protection/>
    </xf>
    <xf numFmtId="168" fontId="1" fillId="6" borderId="3" xfId="0" applyNumberFormat="1" applyFont="1" applyFill="1" applyBorder="1" applyAlignment="1" applyProtection="1">
      <alignment horizontal="center"/>
      <protection/>
    </xf>
    <xf numFmtId="164" fontId="1" fillId="6" borderId="3" xfId="0" applyNumberFormat="1" applyFont="1" applyFill="1" applyBorder="1" applyAlignment="1" applyProtection="1">
      <alignment horizontal="center"/>
      <protection/>
    </xf>
    <xf numFmtId="167" fontId="3" fillId="6" borderId="3" xfId="0" applyNumberFormat="1" applyFont="1" applyFill="1" applyBorder="1" applyAlignment="1" applyProtection="1">
      <alignment horizontal="center"/>
      <protection/>
    </xf>
    <xf numFmtId="164" fontId="3" fillId="6" borderId="3" xfId="0" applyNumberFormat="1" applyFont="1" applyFill="1" applyBorder="1" applyAlignment="1" applyProtection="1">
      <alignment horizontal="center"/>
      <protection/>
    </xf>
    <xf numFmtId="166" fontId="3" fillId="6" borderId="3" xfId="0" applyNumberFormat="1" applyFont="1" applyFill="1" applyBorder="1" applyAlignment="1" applyProtection="1">
      <alignment horizontal="center"/>
      <protection/>
    </xf>
    <xf numFmtId="170" fontId="3" fillId="6" borderId="3" xfId="0" applyNumberFormat="1" applyFont="1" applyFill="1" applyBorder="1" applyAlignment="1" applyProtection="1">
      <alignment horizontal="center"/>
      <protection/>
    </xf>
    <xf numFmtId="171" fontId="3" fillId="6" borderId="3" xfId="0" applyNumberFormat="1" applyFont="1" applyFill="1" applyBorder="1" applyAlignment="1" applyProtection="1">
      <alignment horizontal="center"/>
      <protection/>
    </xf>
    <xf numFmtId="173" fontId="3" fillId="6" borderId="3" xfId="0" applyNumberFormat="1" applyFont="1" applyFill="1" applyBorder="1" applyAlignment="1" applyProtection="1">
      <alignment horizontal="center"/>
      <protection/>
    </xf>
    <xf numFmtId="164" fontId="3" fillId="6" borderId="3" xfId="0" applyNumberFormat="1" applyFont="1" applyFill="1" applyBorder="1" applyAlignment="1" applyProtection="1">
      <alignment/>
      <protection/>
    </xf>
    <xf numFmtId="168" fontId="1" fillId="3" borderId="3" xfId="0" applyNumberFormat="1" applyFont="1" applyFill="1" applyBorder="1" applyAlignment="1" applyProtection="1">
      <alignment horizontal="center"/>
      <protection/>
    </xf>
    <xf numFmtId="164" fontId="1" fillId="3" borderId="3" xfId="0" applyNumberFormat="1" applyFont="1" applyFill="1" applyBorder="1" applyAlignment="1" applyProtection="1">
      <alignment horizontal="center"/>
      <protection/>
    </xf>
    <xf numFmtId="164" fontId="1" fillId="4" borderId="3" xfId="0" applyNumberFormat="1" applyFont="1" applyFill="1" applyBorder="1" applyAlignment="1" applyProtection="1">
      <alignment horizontal="center"/>
      <protection/>
    </xf>
    <xf numFmtId="169" fontId="1" fillId="3" borderId="3" xfId="0" applyNumberFormat="1" applyFont="1" applyFill="1" applyBorder="1" applyAlignment="1" applyProtection="1">
      <alignment horizontal="center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center"/>
      <protection/>
    </xf>
    <xf numFmtId="169" fontId="1" fillId="0" borderId="4" xfId="0" applyNumberFormat="1" applyFont="1" applyBorder="1" applyAlignment="1" applyProtection="1">
      <alignment horizontal="center"/>
      <protection/>
    </xf>
    <xf numFmtId="165" fontId="6" fillId="0" borderId="3" xfId="0" applyNumberFormat="1" applyFont="1" applyBorder="1" applyAlignment="1" applyProtection="1">
      <alignment horizontal="center" vertical="center"/>
      <protection/>
    </xf>
    <xf numFmtId="169" fontId="1" fillId="0" borderId="3" xfId="0" applyNumberFormat="1" applyFont="1" applyBorder="1" applyAlignment="1" applyProtection="1">
      <alignment horizontal="center"/>
      <protection/>
    </xf>
    <xf numFmtId="165" fontId="5" fillId="2" borderId="5" xfId="0" applyNumberFormat="1" applyFont="1" applyFill="1" applyBorder="1" applyAlignment="1" applyProtection="1">
      <alignment horizontal="center"/>
      <protection/>
    </xf>
    <xf numFmtId="165" fontId="3" fillId="2" borderId="1" xfId="0" applyNumberFormat="1" applyFont="1" applyFill="1" applyBorder="1" applyAlignment="1" applyProtection="1">
      <alignment horizontal="center"/>
      <protection/>
    </xf>
    <xf numFmtId="169" fontId="3" fillId="2" borderId="1" xfId="0" applyNumberFormat="1" applyFont="1" applyFill="1" applyBorder="1" applyAlignment="1" applyProtection="1">
      <alignment horizontal="center"/>
      <protection/>
    </xf>
    <xf numFmtId="173" fontId="1" fillId="5" borderId="3" xfId="0" applyNumberFormat="1" applyFont="1" applyFill="1" applyBorder="1" applyAlignment="1" applyProtection="1">
      <alignment horizontal="center"/>
      <protection/>
    </xf>
    <xf numFmtId="170" fontId="1" fillId="0" borderId="3" xfId="0" applyNumberFormat="1" applyFont="1" applyBorder="1" applyAlignment="1" applyProtection="1">
      <alignment horizontal="center"/>
      <protection/>
    </xf>
    <xf numFmtId="169" fontId="3" fillId="6" borderId="3" xfId="0" applyNumberFormat="1" applyFont="1" applyFill="1" applyBorder="1" applyAlignment="1" applyProtection="1">
      <alignment horizontal="center"/>
      <protection/>
    </xf>
    <xf numFmtId="164" fontId="1" fillId="3" borderId="6" xfId="0" applyNumberFormat="1" applyFont="1" applyFill="1" applyBorder="1" applyAlignment="1" applyProtection="1">
      <alignment horizontal="center"/>
      <protection/>
    </xf>
    <xf numFmtId="164" fontId="1" fillId="3" borderId="7" xfId="0" applyNumberFormat="1" applyFont="1" applyFill="1" applyBorder="1" applyAlignment="1" applyProtection="1">
      <alignment horizontal="center"/>
      <protection/>
    </xf>
    <xf numFmtId="164" fontId="1" fillId="3" borderId="8" xfId="0" applyNumberFormat="1" applyFont="1" applyFill="1" applyBorder="1" applyAlignment="1" applyProtection="1">
      <alignment horizontal="center"/>
      <protection/>
    </xf>
    <xf numFmtId="175" fontId="1" fillId="0" borderId="9" xfId="0" applyNumberFormat="1" applyFont="1" applyBorder="1" applyAlignment="1" applyProtection="1">
      <alignment horizontal="center"/>
      <protection/>
    </xf>
    <xf numFmtId="175" fontId="1" fillId="0" borderId="10" xfId="0" applyNumberFormat="1" applyFont="1" applyBorder="1" applyAlignment="1" applyProtection="1">
      <alignment horizontal="center"/>
      <protection/>
    </xf>
    <xf numFmtId="175" fontId="1" fillId="0" borderId="11" xfId="0" applyNumberFormat="1" applyFont="1" applyBorder="1" applyAlignment="1" applyProtection="1">
      <alignment horizontal="center"/>
      <protection/>
    </xf>
    <xf numFmtId="165" fontId="2" fillId="2" borderId="5" xfId="0" applyNumberFormat="1" applyFont="1" applyFill="1" applyBorder="1" applyAlignment="1" applyProtection="1">
      <alignment horizontal="center"/>
      <protection/>
    </xf>
    <xf numFmtId="165" fontId="4" fillId="2" borderId="5" xfId="0" applyNumberFormat="1" applyFont="1" applyFill="1" applyBorder="1" applyAlignment="1" applyProtection="1">
      <alignment horizontal="center"/>
      <protection/>
    </xf>
    <xf numFmtId="165" fontId="7" fillId="0" borderId="3" xfId="0" applyNumberFormat="1" applyFont="1" applyBorder="1" applyAlignment="1" applyProtection="1">
      <alignment horizontal="center"/>
      <protection/>
    </xf>
    <xf numFmtId="165" fontId="1" fillId="0" borderId="3" xfId="0" applyNumberFormat="1" applyFont="1" applyBorder="1" applyAlignment="1" applyProtection="1">
      <alignment horizontal="center"/>
      <protection/>
    </xf>
    <xf numFmtId="176" fontId="1" fillId="0" borderId="3" xfId="0" applyNumberFormat="1" applyFont="1" applyBorder="1" applyAlignment="1" applyProtection="1">
      <alignment horizontal="center"/>
      <protection/>
    </xf>
    <xf numFmtId="164" fontId="7" fillId="0" borderId="3" xfId="0" applyNumberFormat="1" applyFont="1" applyBorder="1" applyAlignment="1" applyProtection="1">
      <alignment horizontal="center"/>
      <protection/>
    </xf>
    <xf numFmtId="166" fontId="1" fillId="6" borderId="3" xfId="0" applyNumberFormat="1" applyFont="1" applyFill="1" applyBorder="1" applyAlignment="1" applyProtection="1">
      <alignment horizontal="center"/>
      <protection/>
    </xf>
    <xf numFmtId="176" fontId="3" fillId="6" borderId="3" xfId="0" applyNumberFormat="1" applyFont="1" applyFill="1" applyBorder="1" applyAlignment="1" applyProtection="1">
      <alignment horizontal="center"/>
      <protection/>
    </xf>
    <xf numFmtId="168" fontId="1" fillId="3" borderId="6" xfId="0" applyNumberFormat="1" applyFont="1" applyFill="1" applyBorder="1" applyAlignment="1" applyProtection="1">
      <alignment horizontal="center"/>
      <protection/>
    </xf>
    <xf numFmtId="168" fontId="1" fillId="3" borderId="7" xfId="0" applyNumberFormat="1" applyFont="1" applyFill="1" applyBorder="1" applyAlignment="1" applyProtection="1">
      <alignment horizontal="center"/>
      <protection/>
    </xf>
    <xf numFmtId="169" fontId="1" fillId="3" borderId="7" xfId="0" applyNumberFormat="1" applyFont="1" applyFill="1" applyBorder="1" applyAlignment="1" applyProtection="1">
      <alignment horizontal="center"/>
      <protection/>
    </xf>
    <xf numFmtId="165" fontId="7" fillId="7" borderId="3" xfId="0" applyNumberFormat="1" applyFont="1" applyFill="1" applyBorder="1" applyAlignment="1" applyProtection="1">
      <alignment horizontal="center"/>
      <protection/>
    </xf>
    <xf numFmtId="165" fontId="1" fillId="7" borderId="3" xfId="0" applyNumberFormat="1" applyFont="1" applyFill="1" applyBorder="1" applyAlignment="1" applyProtection="1">
      <alignment horizontal="center"/>
      <protection/>
    </xf>
    <xf numFmtId="170" fontId="3" fillId="6" borderId="3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pane xSplit="2" ySplit="4" topLeftCell="C5" activePane="bottomLeft" state="frozen"/>
      <selection pane="topLeft" activeCell="B37" sqref="B37"/>
      <selection pane="topRight" activeCell="B37" sqref="B37"/>
      <selection pane="bottomLeft" activeCell="B37" sqref="B37"/>
      <selection pane="bottomRight" activeCell="B37" sqref="B37"/>
    </sheetView>
  </sheetViews>
  <sheetFormatPr defaultColWidth="9.140625" defaultRowHeight="12.75"/>
  <cols>
    <col min="1" max="1" width="10.57421875" style="1" customWidth="1"/>
    <col min="2" max="2" width="28.57421875" style="1" customWidth="1"/>
    <col min="3" max="3" width="7.8515625" style="1" customWidth="1"/>
    <col min="4" max="4" width="8.140625" style="1" customWidth="1"/>
    <col min="5" max="5" width="8.00390625" style="1" customWidth="1"/>
    <col min="6" max="6" width="7.7109375" style="1" customWidth="1"/>
    <col min="7" max="7" width="9.00390625" style="1" customWidth="1"/>
    <col min="8" max="8" width="7.421875" style="1" customWidth="1"/>
    <col min="9" max="9" width="7.8515625" style="1" customWidth="1"/>
    <col min="10" max="10" width="9.00390625" style="1" customWidth="1"/>
    <col min="11" max="11" width="8.00390625" style="1" customWidth="1"/>
    <col min="12" max="12" width="9.00390625" style="1" customWidth="1"/>
    <col min="13" max="13" width="10.57421875" style="1" customWidth="1"/>
    <col min="14" max="14" width="8.57421875" style="1" customWidth="1"/>
    <col min="15" max="15" width="8.00390625" style="1" customWidth="1"/>
    <col min="16" max="16" width="9.57421875" style="1" customWidth="1"/>
    <col min="17" max="17" width="9.00390625" style="1" customWidth="1"/>
    <col min="18" max="18" width="6.00390625" style="1" customWidth="1"/>
    <col min="19" max="19" width="8.140625" style="1" customWidth="1"/>
    <col min="20" max="20" width="7.00390625" style="1" customWidth="1"/>
    <col min="21" max="21" width="8.28125" style="1" customWidth="1"/>
    <col min="22" max="256" width="9.00390625" style="1" customWidth="1"/>
  </cols>
  <sheetData>
    <row r="1" spans="1:21" s="1" customFormat="1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3"/>
      <c r="O1" s="3"/>
      <c r="P1" s="4">
        <v>10</v>
      </c>
      <c r="Q1" s="3" t="s">
        <v>2</v>
      </c>
      <c r="R1" s="3"/>
      <c r="S1" s="3"/>
      <c r="T1" s="3"/>
      <c r="U1" s="5">
        <v>150</v>
      </c>
    </row>
    <row r="2" spans="1:21" s="1" customFormat="1" ht="17.25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" t="s">
        <v>4</v>
      </c>
      <c r="N2" s="3"/>
      <c r="O2" s="3"/>
      <c r="P2" s="4">
        <f>COUNT(R5:R29)</f>
        <v>0</v>
      </c>
      <c r="Q2" s="3" t="s">
        <v>5</v>
      </c>
      <c r="R2" s="3"/>
      <c r="S2" s="3"/>
      <c r="T2" s="3"/>
      <c r="U2" s="5">
        <v>1500</v>
      </c>
    </row>
    <row r="3" spans="1:21" s="1" customFormat="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" t="s">
        <v>6</v>
      </c>
      <c r="N3" s="3"/>
      <c r="O3" s="3"/>
      <c r="P3" s="4">
        <f>IF(P1&gt;=P2,SUM(R5:R29),SUM(LARGE(R5:R29,IF(1&lt;=P1,1,0)),LARGE(R5:R29,IF(2&lt;=P1,2,0)),LARGE(R5:R29,IF(3&lt;=P1,3,0)),LARGE(R5:R29,IF(4&lt;=P1,4,0)),LARGE(R5:R29,IF(5&lt;=P1,5,0)),LARGE(R5:R29,IF(6&lt;=P1,6,0)),LARGE(R5:R29,IF(7&lt;=P1,7,0)),LARGE(R5:R29,IF(8&lt;=P1,8,0)),LARGE(R5:R29,IF(9&lt;=P1,9,0)),LARGE(R5:R29,IF(10&lt;=P1,10,0))))</f>
        <v>0</v>
      </c>
      <c r="Q3" s="3" t="s">
        <v>7</v>
      </c>
      <c r="R3" s="3"/>
      <c r="S3" s="3"/>
      <c r="T3" s="3"/>
      <c r="U3" s="5">
        <v>1</v>
      </c>
    </row>
    <row r="4" spans="1:21" s="1" customFormat="1" ht="12.75">
      <c r="A4" s="8" t="s">
        <v>8</v>
      </c>
      <c r="B4" s="9" t="s">
        <v>9</v>
      </c>
      <c r="C4" s="9" t="s">
        <v>10</v>
      </c>
      <c r="D4" s="9" t="s">
        <v>11</v>
      </c>
      <c r="E4" s="9" t="s">
        <v>12</v>
      </c>
      <c r="F4" s="10" t="s">
        <v>13</v>
      </c>
      <c r="G4" s="11" t="s">
        <v>14</v>
      </c>
      <c r="H4" s="11" t="s">
        <v>15</v>
      </c>
      <c r="I4" s="11" t="s">
        <v>16</v>
      </c>
      <c r="J4" s="10" t="s">
        <v>17</v>
      </c>
      <c r="K4" s="9" t="s">
        <v>18</v>
      </c>
      <c r="L4" s="10" t="s">
        <v>19</v>
      </c>
      <c r="M4" s="9" t="s">
        <v>20</v>
      </c>
      <c r="N4" s="9" t="s">
        <v>21</v>
      </c>
      <c r="O4" s="9" t="s">
        <v>22</v>
      </c>
      <c r="P4" s="9" t="s">
        <v>23</v>
      </c>
      <c r="Q4" s="9" t="s">
        <v>24</v>
      </c>
      <c r="R4" s="9" t="s">
        <v>25</v>
      </c>
      <c r="S4" s="9" t="s">
        <v>26</v>
      </c>
      <c r="T4" s="10" t="s">
        <v>27</v>
      </c>
      <c r="U4" s="9" t="s">
        <v>28</v>
      </c>
    </row>
    <row r="5" spans="1:21" s="1" customFormat="1" ht="12.75">
      <c r="A5" s="12"/>
      <c r="B5" s="13"/>
      <c r="C5" s="14"/>
      <c r="D5" s="14"/>
      <c r="E5" s="13"/>
      <c r="F5" s="15">
        <f>$U$3*$E5</f>
        <v>0</v>
      </c>
      <c r="G5" s="14"/>
      <c r="H5" s="14"/>
      <c r="I5" s="14"/>
      <c r="J5" s="15">
        <f>$C5+$D5+$F5+$G5+$H5+$I5</f>
        <v>0</v>
      </c>
      <c r="K5" s="14"/>
      <c r="L5" s="15">
        <f>IF($C5&gt;$U$1,$U$1,$C5)</f>
        <v>0</v>
      </c>
      <c r="M5" s="13"/>
      <c r="N5" s="16"/>
      <c r="O5" s="16"/>
      <c r="P5" s="17"/>
      <c r="Q5" s="17"/>
      <c r="R5" s="16"/>
      <c r="S5" s="18"/>
      <c r="T5" s="19">
        <f>IF($S5&gt;0,(((HOUR($P5)*3600+MINUTE($P5)*60+SECOND($P5))/($S5/1000))/60),"")</f>
      </c>
      <c r="U5" s="16">
        <v>1</v>
      </c>
    </row>
    <row r="6" spans="1:21" s="1" customFormat="1" ht="12.75">
      <c r="A6" s="12"/>
      <c r="B6" s="13"/>
      <c r="C6" s="14"/>
      <c r="D6" s="14"/>
      <c r="E6" s="13"/>
      <c r="F6" s="15">
        <f>$U$3*$E6</f>
        <v>0</v>
      </c>
      <c r="G6" s="14"/>
      <c r="H6" s="14"/>
      <c r="I6" s="14"/>
      <c r="J6" s="15">
        <f>$C6+$D6+$F6+$G6+$H6+$I6</f>
        <v>0</v>
      </c>
      <c r="K6" s="14"/>
      <c r="L6" s="15">
        <f>IF($C6&gt;$U$1,$U$1,$C6)</f>
        <v>0</v>
      </c>
      <c r="M6" s="13"/>
      <c r="N6" s="16"/>
      <c r="O6" s="16"/>
      <c r="P6" s="17"/>
      <c r="Q6" s="17"/>
      <c r="R6" s="16"/>
      <c r="S6" s="18"/>
      <c r="T6" s="19">
        <f>IF($S6&gt;0,(((HOUR($P6)*3600+MINUTE($P6)*60+SECOND($P6))/($S6/1000))/60),"")</f>
      </c>
      <c r="U6" s="16">
        <v>2</v>
      </c>
    </row>
    <row r="7" spans="1:21" s="1" customFormat="1" ht="12.75">
      <c r="A7" s="12"/>
      <c r="B7" s="13"/>
      <c r="C7" s="14"/>
      <c r="D7" s="14"/>
      <c r="E7" s="13"/>
      <c r="F7" s="15">
        <f>$U$3*$E7</f>
        <v>0</v>
      </c>
      <c r="G7" s="14"/>
      <c r="H7" s="14"/>
      <c r="I7" s="14"/>
      <c r="J7" s="15">
        <f>$C7+$D7+$F7+$G7+$H7+$I7</f>
        <v>0</v>
      </c>
      <c r="K7" s="14"/>
      <c r="L7" s="15">
        <f>IF($C7&gt;$U$1,$U$1,$C7)</f>
        <v>0</v>
      </c>
      <c r="M7" s="13"/>
      <c r="N7" s="16"/>
      <c r="O7" s="16"/>
      <c r="P7" s="17"/>
      <c r="Q7" s="17"/>
      <c r="R7" s="16"/>
      <c r="S7" s="18"/>
      <c r="T7" s="19">
        <f>IF($S7&gt;0,(((HOUR($P7)*3600+MINUTE($P7)*60+SECOND($P7))/($S7/1000))/60),"")</f>
      </c>
      <c r="U7" s="16">
        <v>3</v>
      </c>
    </row>
    <row r="8" spans="1:21" s="1" customFormat="1" ht="12.75">
      <c r="A8" s="12"/>
      <c r="B8" s="13"/>
      <c r="C8" s="14"/>
      <c r="D8" s="14"/>
      <c r="E8" s="13"/>
      <c r="F8" s="15">
        <f>$U$3*$E8</f>
        <v>0</v>
      </c>
      <c r="G8" s="14"/>
      <c r="H8" s="14"/>
      <c r="I8" s="14"/>
      <c r="J8" s="15">
        <f>$C8+$D8+$F8+$G8+$H8+$I8</f>
        <v>0</v>
      </c>
      <c r="K8" s="14"/>
      <c r="L8" s="15">
        <f>IF($C8&gt;$U$1,$U$1,$C8)</f>
        <v>0</v>
      </c>
      <c r="M8" s="13"/>
      <c r="N8" s="16"/>
      <c r="O8" s="16"/>
      <c r="P8" s="17"/>
      <c r="Q8" s="17"/>
      <c r="R8" s="16"/>
      <c r="S8" s="18"/>
      <c r="T8" s="19">
        <f>IF($S8&gt;0,(((HOUR($P8)*3600+MINUTE($P8)*60+SECOND($P8))/($S8/1000))/60),"")</f>
      </c>
      <c r="U8" s="16">
        <v>4</v>
      </c>
    </row>
    <row r="9" spans="1:21" s="1" customFormat="1" ht="12.75">
      <c r="A9" s="12"/>
      <c r="B9" s="13"/>
      <c r="C9" s="14"/>
      <c r="D9" s="14"/>
      <c r="E9" s="13"/>
      <c r="F9" s="15">
        <f>$U$3*$E9</f>
        <v>0</v>
      </c>
      <c r="G9" s="14"/>
      <c r="H9" s="14"/>
      <c r="I9" s="14"/>
      <c r="J9" s="15">
        <f>$C9+$D9+$F9+$G9+$H9+$I9</f>
        <v>0</v>
      </c>
      <c r="K9" s="14"/>
      <c r="L9" s="15">
        <f>IF($C9&gt;$U$1,$U$1,$C9)</f>
        <v>0</v>
      </c>
      <c r="M9" s="13"/>
      <c r="N9" s="16"/>
      <c r="O9" s="16"/>
      <c r="P9" s="17"/>
      <c r="Q9" s="17"/>
      <c r="R9" s="16"/>
      <c r="S9" s="18"/>
      <c r="T9" s="19">
        <f>IF($S9&gt;0,(((HOUR($P9)*3600+MINUTE($P9)*60+SECOND($P9))/($S9/1000))/60),"")</f>
      </c>
      <c r="U9" s="16">
        <v>5</v>
      </c>
    </row>
    <row r="10" spans="1:21" s="1" customFormat="1" ht="12.75">
      <c r="A10" s="12"/>
      <c r="B10" s="13"/>
      <c r="C10" s="14"/>
      <c r="D10" s="14"/>
      <c r="E10" s="13"/>
      <c r="F10" s="15">
        <f>$U$3*$E10</f>
        <v>0</v>
      </c>
      <c r="G10" s="14"/>
      <c r="H10" s="14"/>
      <c r="I10" s="14"/>
      <c r="J10" s="15">
        <f>$C10+$D10+$F10+$G10+$H10+$I10</f>
        <v>0</v>
      </c>
      <c r="K10" s="14"/>
      <c r="L10" s="15">
        <f>IF($C10&gt;$U$1,$U$1,$C10)</f>
        <v>0</v>
      </c>
      <c r="M10" s="13"/>
      <c r="N10" s="16"/>
      <c r="O10" s="16"/>
      <c r="P10" s="17"/>
      <c r="Q10" s="17"/>
      <c r="R10" s="16"/>
      <c r="S10" s="18"/>
      <c r="T10" s="19">
        <f>IF($S10&gt;0,(((HOUR($P10)*3600+MINUTE($P10)*60+SECOND($P10))/($S10/1000))/60),"")</f>
      </c>
      <c r="U10" s="16">
        <v>6</v>
      </c>
    </row>
    <row r="11" spans="1:21" s="1" customFormat="1" ht="12.75">
      <c r="A11" s="12"/>
      <c r="B11" s="13"/>
      <c r="C11" s="14"/>
      <c r="D11" s="14"/>
      <c r="E11" s="13"/>
      <c r="F11" s="15">
        <f>$U$3*$E11</f>
        <v>0</v>
      </c>
      <c r="G11" s="14"/>
      <c r="H11" s="14"/>
      <c r="I11" s="14"/>
      <c r="J11" s="15">
        <f>$C11+$D11+$F11+$G11+$H11+$I11</f>
        <v>0</v>
      </c>
      <c r="K11" s="14"/>
      <c r="L11" s="15">
        <f>IF($C11&gt;$U$1,$U$1,$C11)</f>
        <v>0</v>
      </c>
      <c r="M11" s="13"/>
      <c r="N11" s="16"/>
      <c r="O11" s="16"/>
      <c r="P11" s="17"/>
      <c r="Q11" s="17"/>
      <c r="R11" s="16"/>
      <c r="S11" s="18"/>
      <c r="T11" s="19">
        <f>IF($S11&gt;0,(((HOUR($P11)*3600+MINUTE($P11)*60+SECOND($P11))/($S11/1000))/60),"")</f>
      </c>
      <c r="U11" s="16">
        <v>7</v>
      </c>
    </row>
    <row r="12" spans="1:21" s="1" customFormat="1" ht="12.75">
      <c r="A12" s="12"/>
      <c r="B12" s="13"/>
      <c r="C12" s="14"/>
      <c r="D12" s="14"/>
      <c r="E12" s="13"/>
      <c r="F12" s="15">
        <f>$U$3*$E12</f>
        <v>0</v>
      </c>
      <c r="G12" s="14"/>
      <c r="H12" s="14"/>
      <c r="I12" s="14"/>
      <c r="J12" s="15">
        <f>$C12+$D12+$F12+$G12+$H12+$I12</f>
        <v>0</v>
      </c>
      <c r="K12" s="14"/>
      <c r="L12" s="15">
        <f>IF($C12&gt;$U$1,$U$1,$C12)</f>
        <v>0</v>
      </c>
      <c r="M12" s="13"/>
      <c r="N12" s="16"/>
      <c r="O12" s="16"/>
      <c r="P12" s="17"/>
      <c r="Q12" s="17"/>
      <c r="R12" s="16"/>
      <c r="S12" s="18"/>
      <c r="T12" s="19">
        <f>IF($S12&gt;0,(((HOUR($P12)*3600+MINUTE($P12)*60+SECOND($P12))/($S12/1000))/60),"")</f>
      </c>
      <c r="U12" s="16">
        <v>8</v>
      </c>
    </row>
    <row r="13" spans="1:21" s="1" customFormat="1" ht="12.75">
      <c r="A13" s="12"/>
      <c r="B13" s="13"/>
      <c r="C13" s="14"/>
      <c r="D13" s="14"/>
      <c r="E13" s="13"/>
      <c r="F13" s="15">
        <f>$U$3*$E13</f>
        <v>0</v>
      </c>
      <c r="G13" s="14"/>
      <c r="H13" s="14"/>
      <c r="I13" s="14"/>
      <c r="J13" s="15">
        <f>$C13+$D13+$F13+$G13+$H13+$I13</f>
        <v>0</v>
      </c>
      <c r="K13" s="14"/>
      <c r="L13" s="15">
        <f>IF($C13&gt;$U$1,$U$1,$C13)</f>
        <v>0</v>
      </c>
      <c r="M13" s="13"/>
      <c r="N13" s="16"/>
      <c r="O13" s="16"/>
      <c r="P13" s="17"/>
      <c r="Q13" s="17"/>
      <c r="R13" s="16"/>
      <c r="S13" s="18"/>
      <c r="T13" s="19">
        <f>IF($S13&gt;0,(((HOUR($P13)*3600+MINUTE($P13)*60+SECOND($P13))/($S13/1000))/60),"")</f>
      </c>
      <c r="U13" s="16">
        <v>9</v>
      </c>
    </row>
    <row r="14" spans="1:21" s="1" customFormat="1" ht="12.75">
      <c r="A14" s="12"/>
      <c r="B14" s="13"/>
      <c r="C14" s="14"/>
      <c r="D14" s="14"/>
      <c r="E14" s="13"/>
      <c r="F14" s="15">
        <f>$U$3*$E14</f>
        <v>0</v>
      </c>
      <c r="G14" s="14"/>
      <c r="H14" s="14"/>
      <c r="I14" s="14"/>
      <c r="J14" s="15">
        <f>$C14+$D14+$F14+$G14+$H14+$I14</f>
        <v>0</v>
      </c>
      <c r="K14" s="14"/>
      <c r="L14" s="15">
        <f>IF($C14&gt;$U$1,$U$1,$C14)</f>
        <v>0</v>
      </c>
      <c r="M14" s="13"/>
      <c r="N14" s="16"/>
      <c r="O14" s="16"/>
      <c r="P14" s="17"/>
      <c r="Q14" s="17"/>
      <c r="R14" s="16"/>
      <c r="S14" s="18"/>
      <c r="T14" s="19">
        <f>IF($S14&gt;0,(((HOUR($P14)*3600+MINUTE($P14)*60+SECOND($P14))/($S14/1000))/60),"")</f>
      </c>
      <c r="U14" s="16">
        <v>10</v>
      </c>
    </row>
    <row r="15" spans="1:21" s="1" customFormat="1" ht="12.75">
      <c r="A15" s="12"/>
      <c r="B15" s="13"/>
      <c r="C15" s="14"/>
      <c r="D15" s="14"/>
      <c r="E15" s="13"/>
      <c r="F15" s="15">
        <f>$U$3*$E15</f>
        <v>0</v>
      </c>
      <c r="G15" s="14"/>
      <c r="H15" s="14"/>
      <c r="I15" s="14"/>
      <c r="J15" s="15">
        <f>$C15+$D15+$F15+$G15+$H15+$I15</f>
        <v>0</v>
      </c>
      <c r="K15" s="14"/>
      <c r="L15" s="15">
        <f>IF($C15&gt;$U$1,$U$1,$C15)</f>
        <v>0</v>
      </c>
      <c r="M15" s="13"/>
      <c r="N15" s="16"/>
      <c r="O15" s="16"/>
      <c r="P15" s="17"/>
      <c r="Q15" s="17"/>
      <c r="R15" s="16"/>
      <c r="S15" s="18"/>
      <c r="T15" s="19">
        <f>IF($S15&gt;0,(((HOUR($P15)*3600+MINUTE($P15)*60+SECOND($P15))/($S15/1000))/60),"")</f>
      </c>
      <c r="U15" s="16">
        <v>11</v>
      </c>
    </row>
    <row r="16" spans="1:21" s="1" customFormat="1" ht="12.75">
      <c r="A16" s="12"/>
      <c r="B16" s="13"/>
      <c r="C16" s="14"/>
      <c r="D16" s="14"/>
      <c r="E16" s="13"/>
      <c r="F16" s="15">
        <f>$U$3*$E16</f>
        <v>0</v>
      </c>
      <c r="G16" s="14"/>
      <c r="H16" s="14"/>
      <c r="I16" s="14"/>
      <c r="J16" s="15">
        <f>$C16+$D16+$F16+$G16+$H16+$I16</f>
        <v>0</v>
      </c>
      <c r="K16" s="14"/>
      <c r="L16" s="15">
        <f>IF($C16&gt;$U$1,$U$1,$C16)</f>
        <v>0</v>
      </c>
      <c r="M16" s="13"/>
      <c r="N16" s="16"/>
      <c r="O16" s="16"/>
      <c r="P16" s="17"/>
      <c r="Q16" s="17"/>
      <c r="R16" s="16"/>
      <c r="S16" s="18"/>
      <c r="T16" s="19">
        <f>IF($S16&gt;0,(((HOUR($P16)*3600+MINUTE($P16)*60+SECOND($P16))/($S16/1000))/60),"")</f>
      </c>
      <c r="U16" s="16">
        <v>12</v>
      </c>
    </row>
    <row r="17" spans="1:21" s="1" customFormat="1" ht="12.75">
      <c r="A17" s="12"/>
      <c r="B17" s="13"/>
      <c r="C17" s="14"/>
      <c r="D17" s="14"/>
      <c r="E17" s="13"/>
      <c r="F17" s="15">
        <f>$U$3*$E17</f>
        <v>0</v>
      </c>
      <c r="G17" s="14"/>
      <c r="H17" s="14"/>
      <c r="I17" s="14"/>
      <c r="J17" s="15">
        <f>$C17+$D17+$F17+$G17+$H17+$I17</f>
        <v>0</v>
      </c>
      <c r="K17" s="14"/>
      <c r="L17" s="15">
        <f>IF($C17&gt;$U$1,$U$1,$C17)</f>
        <v>0</v>
      </c>
      <c r="M17" s="13"/>
      <c r="N17" s="16"/>
      <c r="O17" s="16"/>
      <c r="P17" s="17"/>
      <c r="Q17" s="17"/>
      <c r="R17" s="16"/>
      <c r="S17" s="18"/>
      <c r="T17" s="19">
        <f>IF($S17&gt;0,(((HOUR($P17)*3600+MINUTE($P17)*60+SECOND($P17))/($S17/1000))/60),"")</f>
      </c>
      <c r="U17" s="16">
        <v>13</v>
      </c>
    </row>
    <row r="18" spans="1:21" s="1" customFormat="1" ht="12.75">
      <c r="A18" s="12"/>
      <c r="B18" s="13"/>
      <c r="C18" s="14"/>
      <c r="D18" s="14"/>
      <c r="E18" s="13"/>
      <c r="F18" s="15">
        <f>$U$3*$E18</f>
        <v>0</v>
      </c>
      <c r="G18" s="14"/>
      <c r="H18" s="14"/>
      <c r="I18" s="14"/>
      <c r="J18" s="15">
        <f>$C18+$D18+$F18+$G18+$H18+$I18</f>
        <v>0</v>
      </c>
      <c r="K18" s="14"/>
      <c r="L18" s="15">
        <f>IF($C18&gt;$U$1,$U$1,$C18)</f>
        <v>0</v>
      </c>
      <c r="M18" s="13"/>
      <c r="N18" s="16"/>
      <c r="O18" s="16"/>
      <c r="P18" s="17"/>
      <c r="Q18" s="17"/>
      <c r="R18" s="16"/>
      <c r="S18" s="18"/>
      <c r="T18" s="19">
        <f>IF($S18&gt;0,(((HOUR($P18)*3600+MINUTE($P18)*60+SECOND($P18))/($S18/1000))/60),"")</f>
      </c>
      <c r="U18" s="16">
        <v>14</v>
      </c>
    </row>
    <row r="19" spans="1:21" s="1" customFormat="1" ht="12.75">
      <c r="A19" s="12"/>
      <c r="B19" s="13"/>
      <c r="C19" s="14"/>
      <c r="D19" s="14"/>
      <c r="E19" s="13"/>
      <c r="F19" s="15">
        <f>$U$3*$E19</f>
        <v>0</v>
      </c>
      <c r="G19" s="14"/>
      <c r="H19" s="14"/>
      <c r="I19" s="14"/>
      <c r="J19" s="15">
        <f>$C19+$D19+$F19+$G19+$H19+$I19</f>
        <v>0</v>
      </c>
      <c r="K19" s="14"/>
      <c r="L19" s="15">
        <f>IF($C19&gt;$U$1,$U$1,$C19)</f>
        <v>0</v>
      </c>
      <c r="M19" s="13"/>
      <c r="N19" s="16"/>
      <c r="O19" s="16"/>
      <c r="P19" s="17"/>
      <c r="Q19" s="17"/>
      <c r="R19" s="16"/>
      <c r="S19" s="18"/>
      <c r="T19" s="19">
        <f>IF($S19&gt;0,(((HOUR($P19)*3600+MINUTE($P19)*60+SECOND($P19))/($S19/1000))/60),"")</f>
      </c>
      <c r="U19" s="16">
        <v>15</v>
      </c>
    </row>
    <row r="20" spans="1:21" s="1" customFormat="1" ht="12.75">
      <c r="A20" s="12"/>
      <c r="B20" s="13"/>
      <c r="C20" s="14"/>
      <c r="D20" s="14"/>
      <c r="E20" s="13"/>
      <c r="F20" s="15">
        <f>$U$3*$E20</f>
        <v>0</v>
      </c>
      <c r="G20" s="14"/>
      <c r="H20" s="14"/>
      <c r="I20" s="14"/>
      <c r="J20" s="15">
        <f>$C20+$D20+$F20+$G20+$H20+$I20</f>
        <v>0</v>
      </c>
      <c r="K20" s="14"/>
      <c r="L20" s="15">
        <f>IF($C20&gt;$U$1,$U$1,$C20)</f>
        <v>0</v>
      </c>
      <c r="M20" s="13"/>
      <c r="N20" s="16"/>
      <c r="O20" s="16"/>
      <c r="P20" s="17"/>
      <c r="Q20" s="17"/>
      <c r="R20" s="16"/>
      <c r="S20" s="18"/>
      <c r="T20" s="19">
        <f>IF($S20&gt;0,(((HOUR($P20)*3600+MINUTE($P20)*60+SECOND($P20))/($S20/1000))/60),"")</f>
      </c>
      <c r="U20" s="16">
        <v>16</v>
      </c>
    </row>
    <row r="21" spans="1:21" s="1" customFormat="1" ht="12.75">
      <c r="A21" s="12"/>
      <c r="B21" s="13"/>
      <c r="C21" s="14"/>
      <c r="D21" s="14"/>
      <c r="E21" s="13"/>
      <c r="F21" s="15">
        <f>$U$3*$E21</f>
        <v>0</v>
      </c>
      <c r="G21" s="14"/>
      <c r="H21" s="14"/>
      <c r="I21" s="14"/>
      <c r="J21" s="15">
        <f>$C21+$D21+$F21+$G21+$H21+$I21</f>
        <v>0</v>
      </c>
      <c r="K21" s="14"/>
      <c r="L21" s="15">
        <f>IF($C21&gt;$U$1,$U$1,$C21)</f>
        <v>0</v>
      </c>
      <c r="M21" s="13"/>
      <c r="N21" s="16"/>
      <c r="O21" s="16"/>
      <c r="P21" s="17"/>
      <c r="Q21" s="17"/>
      <c r="R21" s="16"/>
      <c r="S21" s="18"/>
      <c r="T21" s="19">
        <f>IF($S21&gt;0,(((HOUR($P21)*3600+MINUTE($P21)*60+SECOND($P21))/($S21/1000))/60),"")</f>
      </c>
      <c r="U21" s="16">
        <v>17</v>
      </c>
    </row>
    <row r="22" spans="1:21" s="1" customFormat="1" ht="12.75">
      <c r="A22" s="12"/>
      <c r="B22" s="13"/>
      <c r="C22" s="14"/>
      <c r="D22" s="14"/>
      <c r="E22" s="13"/>
      <c r="F22" s="15">
        <f>$U$3*$E22</f>
        <v>0</v>
      </c>
      <c r="G22" s="14"/>
      <c r="H22" s="14"/>
      <c r="I22" s="14"/>
      <c r="J22" s="15">
        <f>$C22+$D22+$F22+$G22+$H22+$I22</f>
        <v>0</v>
      </c>
      <c r="K22" s="14"/>
      <c r="L22" s="15">
        <f>IF($C22&gt;$U$1,$U$1,$C22)</f>
        <v>0</v>
      </c>
      <c r="M22" s="13"/>
      <c r="N22" s="16"/>
      <c r="O22" s="16"/>
      <c r="P22" s="17"/>
      <c r="Q22" s="17"/>
      <c r="R22" s="16"/>
      <c r="S22" s="18"/>
      <c r="T22" s="19">
        <f>IF($S22&gt;0,(((HOUR($P22)*3600+MINUTE($P22)*60+SECOND($P22))/($S22/1000))/60),"")</f>
      </c>
      <c r="U22" s="16">
        <v>18</v>
      </c>
    </row>
    <row r="23" spans="1:21" s="1" customFormat="1" ht="12.75">
      <c r="A23" s="12"/>
      <c r="B23" s="13"/>
      <c r="C23" s="14"/>
      <c r="D23" s="14"/>
      <c r="E23" s="13"/>
      <c r="F23" s="15">
        <f>$U$3*$E23</f>
        <v>0</v>
      </c>
      <c r="G23" s="14"/>
      <c r="H23" s="14"/>
      <c r="I23" s="14"/>
      <c r="J23" s="15">
        <f>$C23+$D23+$F23+$G23+$H23+$I23</f>
        <v>0</v>
      </c>
      <c r="K23" s="14"/>
      <c r="L23" s="15">
        <f>IF($C23&gt;$U$1,$U$1,$C23)</f>
        <v>0</v>
      </c>
      <c r="M23" s="13"/>
      <c r="N23" s="16"/>
      <c r="O23" s="16"/>
      <c r="P23" s="17"/>
      <c r="Q23" s="17"/>
      <c r="R23" s="16"/>
      <c r="S23" s="18"/>
      <c r="T23" s="19">
        <f>IF($S23&gt;0,(((HOUR($P23)*3600+MINUTE($P23)*60+SECOND($P23))/($S23/1000))/60),"")</f>
      </c>
      <c r="U23" s="16">
        <v>19</v>
      </c>
    </row>
    <row r="24" spans="1:21" s="1" customFormat="1" ht="12.75">
      <c r="A24" s="12"/>
      <c r="B24" s="13"/>
      <c r="C24" s="14"/>
      <c r="D24" s="14"/>
      <c r="E24" s="13"/>
      <c r="F24" s="15">
        <f>$U$3*$E24</f>
        <v>0</v>
      </c>
      <c r="G24" s="14"/>
      <c r="H24" s="14"/>
      <c r="I24" s="14"/>
      <c r="J24" s="15">
        <f>$C24+$D24+$F24+$G24+$H24+$I24</f>
        <v>0</v>
      </c>
      <c r="K24" s="14"/>
      <c r="L24" s="15">
        <f>IF($C24&gt;$U$1,$U$1,$C24)</f>
        <v>0</v>
      </c>
      <c r="M24" s="13"/>
      <c r="N24" s="16"/>
      <c r="O24" s="16"/>
      <c r="P24" s="17"/>
      <c r="Q24" s="17"/>
      <c r="R24" s="16"/>
      <c r="S24" s="18"/>
      <c r="T24" s="19">
        <f>IF($S24&gt;0,(((HOUR($P24)*3600+MINUTE($P24)*60+SECOND($P24))/($S24/1000))/60),"")</f>
      </c>
      <c r="U24" s="16">
        <v>20</v>
      </c>
    </row>
    <row r="25" spans="1:21" s="1" customFormat="1" ht="12.75">
      <c r="A25" s="12"/>
      <c r="B25" s="13"/>
      <c r="C25" s="14"/>
      <c r="D25" s="14"/>
      <c r="E25" s="13"/>
      <c r="F25" s="15">
        <f>$U$3*$E25</f>
        <v>0</v>
      </c>
      <c r="G25" s="14"/>
      <c r="H25" s="14"/>
      <c r="I25" s="14"/>
      <c r="J25" s="15">
        <f>$C25+$D25+$F25+$G25+$H25+$I25</f>
        <v>0</v>
      </c>
      <c r="K25" s="14"/>
      <c r="L25" s="15">
        <f>IF($C25&gt;$U$1,$U$1,$C25)</f>
        <v>0</v>
      </c>
      <c r="M25" s="13"/>
      <c r="N25" s="16"/>
      <c r="O25" s="16"/>
      <c r="P25" s="17"/>
      <c r="Q25" s="17"/>
      <c r="R25" s="16"/>
      <c r="S25" s="18"/>
      <c r="T25" s="19">
        <f>IF($S25&gt;0,(((HOUR($P25)*3600+MINUTE($P25)*60+SECOND($P25))/($S25/1000))/60),"")</f>
      </c>
      <c r="U25" s="16">
        <v>21</v>
      </c>
    </row>
    <row r="26" spans="1:21" s="1" customFormat="1" ht="12.75">
      <c r="A26" s="12"/>
      <c r="B26" s="13"/>
      <c r="C26" s="14"/>
      <c r="D26" s="14"/>
      <c r="E26" s="13"/>
      <c r="F26" s="15">
        <f>$U$3*$E26</f>
        <v>0</v>
      </c>
      <c r="G26" s="14"/>
      <c r="H26" s="14"/>
      <c r="I26" s="14"/>
      <c r="J26" s="15">
        <f>$C26+$D26+$F26+$G26+$H26+$I26</f>
        <v>0</v>
      </c>
      <c r="K26" s="14"/>
      <c r="L26" s="15">
        <f>IF($C26&gt;$U$1,$U$1,$C26)</f>
        <v>0</v>
      </c>
      <c r="M26" s="13"/>
      <c r="N26" s="16"/>
      <c r="O26" s="16"/>
      <c r="P26" s="17"/>
      <c r="Q26" s="17"/>
      <c r="R26" s="16"/>
      <c r="S26" s="18"/>
      <c r="T26" s="19">
        <f>IF($S26&gt;0,(((HOUR($P26)*3600+MINUTE($P26)*60+SECOND($P26))/($S26/1000))/60),"")</f>
      </c>
      <c r="U26" s="16">
        <v>22</v>
      </c>
    </row>
    <row r="27" spans="1:21" s="1" customFormat="1" ht="12.75">
      <c r="A27" s="12"/>
      <c r="B27" s="13"/>
      <c r="C27" s="14"/>
      <c r="D27" s="14"/>
      <c r="E27" s="13"/>
      <c r="F27" s="15">
        <f>$U$3*$E27</f>
        <v>0</v>
      </c>
      <c r="G27" s="14"/>
      <c r="H27" s="14"/>
      <c r="I27" s="14"/>
      <c r="J27" s="15">
        <f>$C27+$D27+$F27+$G27+$H27+$I27</f>
        <v>0</v>
      </c>
      <c r="K27" s="14"/>
      <c r="L27" s="15">
        <f>IF($C27&gt;$U$1,$U$1,$C27)</f>
        <v>0</v>
      </c>
      <c r="M27" s="13"/>
      <c r="N27" s="16"/>
      <c r="O27" s="16"/>
      <c r="P27" s="17"/>
      <c r="Q27" s="17"/>
      <c r="R27" s="16"/>
      <c r="S27" s="18"/>
      <c r="T27" s="19">
        <f>IF($S27&gt;0,(((HOUR($P27)*3600+MINUTE($P27)*60+SECOND($P27))/($S27/1000))/60),"")</f>
      </c>
      <c r="U27" s="16">
        <v>23</v>
      </c>
    </row>
    <row r="28" spans="1:21" s="1" customFormat="1" ht="12.75">
      <c r="A28" s="12"/>
      <c r="B28" s="13"/>
      <c r="C28" s="14"/>
      <c r="D28" s="14"/>
      <c r="E28" s="13"/>
      <c r="F28" s="15">
        <f>$U$3*$E28</f>
        <v>0</v>
      </c>
      <c r="G28" s="14"/>
      <c r="H28" s="14"/>
      <c r="I28" s="14"/>
      <c r="J28" s="15">
        <f>$C28+$D28+$F28+$G28+$H28+$I28</f>
        <v>0</v>
      </c>
      <c r="K28" s="14"/>
      <c r="L28" s="15">
        <f>IF($C28&gt;$U$1,$U$1,$C28)</f>
        <v>0</v>
      </c>
      <c r="M28" s="13"/>
      <c r="N28" s="16"/>
      <c r="O28" s="16"/>
      <c r="P28" s="17"/>
      <c r="Q28" s="17"/>
      <c r="R28" s="16"/>
      <c r="S28" s="18"/>
      <c r="T28" s="19">
        <f>IF($S28&gt;0,(((HOUR($P28)*3600+MINUTE($P28)*60+SECOND($P28))/($S28/1000))/60),"")</f>
      </c>
      <c r="U28" s="16">
        <v>24</v>
      </c>
    </row>
    <row r="29" spans="1:21" s="1" customFormat="1" ht="12.75">
      <c r="A29" s="12"/>
      <c r="B29" s="13"/>
      <c r="C29" s="14"/>
      <c r="D29" s="14"/>
      <c r="E29" s="13"/>
      <c r="F29" s="15">
        <f>$U$3*$E29</f>
        <v>0</v>
      </c>
      <c r="G29" s="14"/>
      <c r="H29" s="14"/>
      <c r="I29" s="14"/>
      <c r="J29" s="15">
        <f>$C29+$D29+$F29+$G29+$H29+$I29</f>
        <v>0</v>
      </c>
      <c r="K29" s="14"/>
      <c r="L29" s="15">
        <f>IF($C29&gt;$U$1,$U$1,$C29)</f>
        <v>0</v>
      </c>
      <c r="M29" s="13"/>
      <c r="N29" s="16"/>
      <c r="O29" s="16"/>
      <c r="P29" s="17"/>
      <c r="Q29" s="17"/>
      <c r="R29" s="16"/>
      <c r="S29" s="18"/>
      <c r="T29" s="19">
        <f>IF($S29&gt;0,(((HOUR($P29)*3600+MINUTE($P29)*60+SECOND($P29))/($S29/1000))/60),"")</f>
      </c>
      <c r="U29" s="16">
        <v>25</v>
      </c>
    </row>
    <row r="30" spans="1:21" s="1" customFormat="1" ht="12.75">
      <c r="A30" s="20"/>
      <c r="B30" s="21"/>
      <c r="C30" s="22">
        <f>SUM(C5:C29)</f>
        <v>0</v>
      </c>
      <c r="D30" s="22">
        <f>SUM(D5:D29)</f>
        <v>0</v>
      </c>
      <c r="E30" s="23">
        <f>SUM(E5:E29)</f>
        <v>0</v>
      </c>
      <c r="F30" s="22">
        <f>SUM(F5:F29)</f>
        <v>0</v>
      </c>
      <c r="G30" s="22">
        <f>SUM(G5:G29)</f>
        <v>0</v>
      </c>
      <c r="H30" s="22">
        <f>SUM(H5:H29)</f>
        <v>0</v>
      </c>
      <c r="I30" s="22">
        <f>SUM(I5:I29)</f>
        <v>0</v>
      </c>
      <c r="J30" s="22">
        <f>SUM(J5:J29)</f>
        <v>0</v>
      </c>
      <c r="K30" s="22">
        <f>SUM(K5:K29)</f>
        <v>0</v>
      </c>
      <c r="L30" s="22">
        <f>IF($U$2&lt;SUM(L5:L29),$U$2,SUM(L5:L29))</f>
        <v>0</v>
      </c>
      <c r="M30" s="23"/>
      <c r="N30" s="24"/>
      <c r="O30" s="24"/>
      <c r="P30" s="25"/>
      <c r="Q30" s="25"/>
      <c r="R30" s="24">
        <f>SUM(R5:R29)</f>
        <v>0</v>
      </c>
      <c r="S30" s="26">
        <f>SUM(S5:S29)</f>
        <v>0</v>
      </c>
      <c r="T30" s="27" t="e">
        <f>AVERAGE(T5:T29)</f>
        <v>#VALUE!</v>
      </c>
      <c r="U30" s="28"/>
    </row>
    <row r="31" spans="1:21" s="1" customFormat="1" ht="12.75">
      <c r="A31" s="29" t="s">
        <v>29</v>
      </c>
      <c r="B31" s="30" t="s">
        <v>30</v>
      </c>
      <c r="C31" s="30" t="s">
        <v>31</v>
      </c>
      <c r="D31" s="30" t="s">
        <v>32</v>
      </c>
      <c r="E31" s="30" t="s">
        <v>33</v>
      </c>
      <c r="F31" s="31" t="s">
        <v>34</v>
      </c>
      <c r="G31" s="32" t="s">
        <v>35</v>
      </c>
      <c r="H31" s="32" t="s">
        <v>36</v>
      </c>
      <c r="I31" s="32" t="s">
        <v>37</v>
      </c>
      <c r="J31" s="31" t="s">
        <v>38</v>
      </c>
      <c r="K31" s="30" t="s">
        <v>39</v>
      </c>
      <c r="L31" s="31" t="s">
        <v>40</v>
      </c>
      <c r="M31" s="30" t="s">
        <v>41</v>
      </c>
      <c r="N31" s="30" t="s">
        <v>42</v>
      </c>
      <c r="O31" s="30" t="s">
        <v>43</v>
      </c>
      <c r="P31" s="30" t="s">
        <v>44</v>
      </c>
      <c r="Q31" s="30" t="s">
        <v>45</v>
      </c>
      <c r="R31" s="30" t="s">
        <v>46</v>
      </c>
      <c r="S31" s="30" t="s">
        <v>47</v>
      </c>
      <c r="T31" s="30" t="s">
        <v>48</v>
      </c>
      <c r="U31" s="30" t="s">
        <v>49</v>
      </c>
    </row>
    <row r="32" spans="1:21" s="1" customFormat="1" ht="12.75">
      <c r="A32" s="33"/>
      <c r="B32" s="34"/>
      <c r="C32" s="34"/>
      <c r="D32" s="34"/>
      <c r="E32" s="34"/>
      <c r="F32" s="34"/>
      <c r="G32" s="35"/>
      <c r="H32" s="35"/>
      <c r="I32" s="35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s="1" customFormat="1" ht="12.75">
      <c r="A33" s="33"/>
      <c r="B33" s="34"/>
      <c r="C33" s="34"/>
      <c r="D33" s="34"/>
      <c r="E33" s="34"/>
      <c r="F33" s="34"/>
      <c r="G33" s="35"/>
      <c r="H33" s="36" t="s">
        <v>50</v>
      </c>
      <c r="I33" s="36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s="1" customFormat="1" ht="12.75">
      <c r="A34" s="33"/>
      <c r="B34" s="37" t="s">
        <v>51</v>
      </c>
      <c r="C34" s="37"/>
      <c r="D34" s="37"/>
      <c r="E34" s="37"/>
      <c r="F34" s="37"/>
      <c r="G34" s="35"/>
      <c r="H34" s="38"/>
      <c r="I34" s="38"/>
      <c r="J34" s="38"/>
      <c r="K34" s="38"/>
      <c r="L34" s="38"/>
      <c r="M34" s="38"/>
      <c r="N34" s="38"/>
      <c r="O34" s="38"/>
      <c r="P34" s="38"/>
      <c r="Q34" s="34"/>
      <c r="R34" s="34"/>
      <c r="S34" s="34"/>
      <c r="T34" s="34"/>
      <c r="U34" s="34"/>
    </row>
    <row r="35" spans="1:21" s="1" customFormat="1" ht="12.75">
      <c r="A35" s="33"/>
      <c r="B35" s="37"/>
      <c r="C35" s="37"/>
      <c r="D35" s="37"/>
      <c r="E35" s="37"/>
      <c r="F35" s="37"/>
      <c r="G35" s="35"/>
      <c r="H35" s="38"/>
      <c r="I35" s="38"/>
      <c r="J35" s="38"/>
      <c r="K35" s="38"/>
      <c r="L35" s="38"/>
      <c r="M35" s="38"/>
      <c r="N35" s="38"/>
      <c r="O35" s="38"/>
      <c r="P35" s="38"/>
      <c r="Q35" s="34"/>
      <c r="R35" s="34"/>
      <c r="S35" s="34"/>
      <c r="T35" s="34"/>
      <c r="U35" s="34"/>
    </row>
    <row r="36" spans="1:21" s="1" customFormat="1" ht="12.75">
      <c r="A36" s="33"/>
      <c r="B36" s="37"/>
      <c r="C36" s="37"/>
      <c r="D36" s="37"/>
      <c r="E36" s="37"/>
      <c r="F36" s="37"/>
      <c r="G36" s="35"/>
      <c r="H36" s="38"/>
      <c r="I36" s="38"/>
      <c r="J36" s="38"/>
      <c r="K36" s="38"/>
      <c r="L36" s="38"/>
      <c r="M36" s="38"/>
      <c r="N36" s="38"/>
      <c r="O36" s="38"/>
      <c r="P36" s="38"/>
      <c r="Q36" s="34"/>
      <c r="R36" s="34"/>
      <c r="S36" s="34"/>
      <c r="T36" s="34"/>
      <c r="U36" s="34"/>
    </row>
  </sheetData>
  <mergeCells count="12">
    <mergeCell ref="A1:L1"/>
    <mergeCell ref="M1:O1"/>
    <mergeCell ref="Q1:T1"/>
    <mergeCell ref="A2:L2"/>
    <mergeCell ref="M2:O2"/>
    <mergeCell ref="Q2:T2"/>
    <mergeCell ref="A3:L3"/>
    <mergeCell ref="M3:O3"/>
    <mergeCell ref="Q3:T3"/>
    <mergeCell ref="H33:I33"/>
    <mergeCell ref="B34:F36"/>
    <mergeCell ref="H34:P36"/>
  </mergeCells>
  <printOptions horizontalCentered="1" verticalCentered="1"/>
  <pageMargins left="0.03958333333333333" right="0" top="0.8270833333333334" bottom="0.19652777777777777" header="0.09861111111111112" footer="0.09861111111111112"/>
  <pageSetup fitToHeight="0" horizontalDpi="300" verticalDpi="300"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pane ySplit="4" topLeftCell="A5" activePane="topLeft" state="frozen"/>
      <selection pane="topLeft" activeCell="N4" sqref="N4"/>
      <selection pane="bottomLeft" activeCell="N4" sqref="N4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3" s="1" customFormat="1" ht="19.5">
      <c r="A1" s="51" t="s">
        <v>444</v>
      </c>
      <c r="B1" s="51"/>
      <c r="C1" s="51"/>
      <c r="D1" s="51"/>
      <c r="E1" s="51"/>
      <c r="F1" s="51"/>
      <c r="G1" s="51"/>
      <c r="H1" s="51"/>
      <c r="I1" s="51"/>
      <c r="J1" s="51"/>
      <c r="K1" s="34"/>
      <c r="L1" s="34"/>
      <c r="M1" s="34"/>
    </row>
    <row r="2" spans="1:14" s="1" customFormat="1" ht="17.25">
      <c r="A2" s="52" t="s">
        <v>445</v>
      </c>
      <c r="B2" s="52"/>
      <c r="C2" s="52"/>
      <c r="D2" s="52"/>
      <c r="E2" s="52"/>
      <c r="F2" s="52"/>
      <c r="G2" s="52"/>
      <c r="H2" s="52"/>
      <c r="I2" s="52"/>
      <c r="J2" s="52"/>
      <c r="K2" s="34"/>
      <c r="L2" s="34"/>
      <c r="M2" s="34"/>
      <c r="N2" s="34"/>
    </row>
    <row r="3" spans="1:14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4"/>
      <c r="L3" s="34"/>
      <c r="M3" s="34"/>
      <c r="N3" s="34"/>
    </row>
    <row r="4" spans="1:10" s="1" customFormat="1" ht="12.75">
      <c r="A4" s="8" t="s">
        <v>446</v>
      </c>
      <c r="B4" s="8" t="s">
        <v>447</v>
      </c>
      <c r="C4" s="9" t="s">
        <v>448</v>
      </c>
      <c r="D4" s="9" t="s">
        <v>449</v>
      </c>
      <c r="E4" s="9" t="s">
        <v>450</v>
      </c>
      <c r="F4" s="9" t="s">
        <v>451</v>
      </c>
      <c r="G4" s="11" t="s">
        <v>452</v>
      </c>
      <c r="H4" s="11" t="s">
        <v>453</v>
      </c>
      <c r="I4" s="11" t="s">
        <v>454</v>
      </c>
      <c r="J4" s="9" t="s">
        <v>455</v>
      </c>
    </row>
    <row r="5" spans="1:10" s="1" customFormat="1" ht="12.75">
      <c r="A5" s="12">
        <v>37834</v>
      </c>
      <c r="B5" s="54" t="s">
        <v>456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37835</v>
      </c>
      <c r="B6" s="54" t="s">
        <v>457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37836</v>
      </c>
      <c r="B7" s="54" t="s">
        <v>458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37837</v>
      </c>
      <c r="B8" s="54" t="s">
        <v>459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37838</v>
      </c>
      <c r="B9" s="54" t="s">
        <v>460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37839</v>
      </c>
      <c r="B10" s="54" t="s">
        <v>461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37840</v>
      </c>
      <c r="B11" s="54" t="s">
        <v>462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37841</v>
      </c>
      <c r="B12" s="54" t="s">
        <v>463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37842</v>
      </c>
      <c r="B13" s="54" t="s">
        <v>464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37843</v>
      </c>
      <c r="B14" s="54" t="s">
        <v>465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37844</v>
      </c>
      <c r="B15" s="54" t="s">
        <v>466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37845</v>
      </c>
      <c r="B16" s="54" t="s">
        <v>467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37846</v>
      </c>
      <c r="B17" s="54" t="s">
        <v>468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37847</v>
      </c>
      <c r="B18" s="54" t="s">
        <v>469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37848</v>
      </c>
      <c r="B19" s="54" t="s">
        <v>470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37849</v>
      </c>
      <c r="B20" s="54" t="s">
        <v>471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37850</v>
      </c>
      <c r="B21" s="54" t="s">
        <v>472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37851</v>
      </c>
      <c r="B22" s="54" t="s">
        <v>473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37852</v>
      </c>
      <c r="B23" s="54" t="s">
        <v>474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37853</v>
      </c>
      <c r="B24" s="54" t="s">
        <v>475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37854</v>
      </c>
      <c r="B25" s="54" t="s">
        <v>476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37855</v>
      </c>
      <c r="B26" s="54" t="s">
        <v>477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37856</v>
      </c>
      <c r="B27" s="54" t="s">
        <v>478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37857</v>
      </c>
      <c r="B28" s="54" t="s">
        <v>479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37858</v>
      </c>
      <c r="B29" s="54" t="s">
        <v>480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37859</v>
      </c>
      <c r="B30" s="54" t="s">
        <v>481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37860</v>
      </c>
      <c r="B31" s="54" t="s">
        <v>482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37861</v>
      </c>
      <c r="B32" s="54" t="s">
        <v>483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>
        <v>37862</v>
      </c>
      <c r="B33" s="54" t="s">
        <v>484</v>
      </c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>
        <v>37863</v>
      </c>
      <c r="B34" s="54" t="s">
        <v>485</v>
      </c>
      <c r="C34" s="54"/>
      <c r="D34" s="55"/>
      <c r="E34" s="38"/>
      <c r="F34" s="14"/>
      <c r="G34" s="14"/>
      <c r="H34" s="14"/>
      <c r="I34" s="14"/>
      <c r="J34" s="15">
        <f>SUM($F34:$I34)</f>
        <v>0</v>
      </c>
    </row>
    <row r="35" spans="1:10" s="1" customFormat="1" ht="12.75">
      <c r="A35" s="12">
        <v>37864</v>
      </c>
      <c r="B35" s="54" t="s">
        <v>486</v>
      </c>
      <c r="C35" s="54"/>
      <c r="D35" s="55"/>
      <c r="E35" s="38"/>
      <c r="F35" s="14"/>
      <c r="G35" s="14"/>
      <c r="H35" s="14"/>
      <c r="I35" s="14"/>
      <c r="J35" s="15">
        <f>SUM($F35:$I35)</f>
        <v>0</v>
      </c>
    </row>
    <row r="36" spans="1:10" s="1" customFormat="1" ht="12.75">
      <c r="A36" s="57">
        <f>COUNTIF(A5:A35,"&gt;0")</f>
        <v>31</v>
      </c>
      <c r="B36" s="57">
        <f>COUNTIF(D5:D35,"&gt;0")</f>
        <v>0</v>
      </c>
      <c r="C36" s="21"/>
      <c r="D36" s="58">
        <f>SUM(D5:D35)</f>
        <v>0</v>
      </c>
      <c r="E36" s="44">
        <f>SUM(E5:E35)</f>
        <v>0</v>
      </c>
      <c r="F36" s="22">
        <f>SUM(F5:F35)</f>
        <v>0</v>
      </c>
      <c r="G36" s="22">
        <f>SUM(G5:G35)</f>
        <v>0</v>
      </c>
      <c r="H36" s="22">
        <f>SUM(H5:H35)</f>
        <v>0</v>
      </c>
      <c r="I36" s="22">
        <f>SUM(I5:I35)</f>
        <v>0</v>
      </c>
      <c r="J36" s="22">
        <f>SUM(J5:J35)</f>
        <v>0</v>
      </c>
    </row>
    <row r="37" spans="1:10" s="1" customFormat="1" ht="12.75">
      <c r="A37" s="59" t="s">
        <v>487</v>
      </c>
      <c r="B37" s="60" t="s">
        <v>488</v>
      </c>
      <c r="C37" s="46" t="s">
        <v>489</v>
      </c>
      <c r="D37" s="46" t="s">
        <v>490</v>
      </c>
      <c r="E37" s="46" t="s">
        <v>491</v>
      </c>
      <c r="F37" s="46" t="s">
        <v>492</v>
      </c>
      <c r="G37" s="61" t="s">
        <v>493</v>
      </c>
      <c r="H37" s="61" t="s">
        <v>494</v>
      </c>
      <c r="I37" s="61" t="s">
        <v>495</v>
      </c>
      <c r="J37" s="47" t="s">
        <v>496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4">
    <mergeCell ref="A1:J1"/>
    <mergeCell ref="K1:M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pane ySplit="4" topLeftCell="A5" activePane="topLeft" state="frozen"/>
      <selection pane="topLeft" activeCell="N4" sqref="N4"/>
      <selection pane="bottomLeft" activeCell="N4" sqref="N4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3" s="1" customFormat="1" ht="19.5">
      <c r="A1" s="51" t="s">
        <v>497</v>
      </c>
      <c r="B1" s="51"/>
      <c r="C1" s="51"/>
      <c r="D1" s="51"/>
      <c r="E1" s="51"/>
      <c r="F1" s="51"/>
      <c r="G1" s="51"/>
      <c r="H1" s="51"/>
      <c r="I1" s="51"/>
      <c r="J1" s="51"/>
      <c r="K1" s="34"/>
      <c r="L1" s="34"/>
      <c r="M1" s="34"/>
    </row>
    <row r="2" spans="1:14" s="1" customFormat="1" ht="17.25">
      <c r="A2" s="52" t="s">
        <v>498</v>
      </c>
      <c r="B2" s="52"/>
      <c r="C2" s="52"/>
      <c r="D2" s="52"/>
      <c r="E2" s="52"/>
      <c r="F2" s="52"/>
      <c r="G2" s="52"/>
      <c r="H2" s="52"/>
      <c r="I2" s="52"/>
      <c r="J2" s="52"/>
      <c r="K2" s="34"/>
      <c r="L2" s="34"/>
      <c r="M2" s="34"/>
      <c r="N2" s="34"/>
    </row>
    <row r="3" spans="1:14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4"/>
      <c r="L3" s="34"/>
      <c r="M3" s="34"/>
      <c r="N3" s="34"/>
    </row>
    <row r="4" spans="1:10" s="1" customFormat="1" ht="12.75">
      <c r="A4" s="8" t="s">
        <v>499</v>
      </c>
      <c r="B4" s="8" t="s">
        <v>500</v>
      </c>
      <c r="C4" s="9" t="s">
        <v>501</v>
      </c>
      <c r="D4" s="9" t="s">
        <v>502</v>
      </c>
      <c r="E4" s="9" t="s">
        <v>503</v>
      </c>
      <c r="F4" s="9" t="s">
        <v>504</v>
      </c>
      <c r="G4" s="11" t="s">
        <v>505</v>
      </c>
      <c r="H4" s="11" t="s">
        <v>506</v>
      </c>
      <c r="I4" s="11" t="s">
        <v>507</v>
      </c>
      <c r="J4" s="9" t="s">
        <v>508</v>
      </c>
    </row>
    <row r="5" spans="1:10" s="1" customFormat="1" ht="12.75">
      <c r="A5" s="12">
        <v>37865</v>
      </c>
      <c r="B5" s="54" t="s">
        <v>509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37866</v>
      </c>
      <c r="B6" s="54" t="s">
        <v>510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37867</v>
      </c>
      <c r="B7" s="54" t="s">
        <v>511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37868</v>
      </c>
      <c r="B8" s="54" t="s">
        <v>512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37869</v>
      </c>
      <c r="B9" s="54" t="s">
        <v>513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37870</v>
      </c>
      <c r="B10" s="54" t="s">
        <v>514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37871</v>
      </c>
      <c r="B11" s="54" t="s">
        <v>515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37872</v>
      </c>
      <c r="B12" s="54" t="s">
        <v>516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37873</v>
      </c>
      <c r="B13" s="54" t="s">
        <v>517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37874</v>
      </c>
      <c r="B14" s="54" t="s">
        <v>518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37875</v>
      </c>
      <c r="B15" s="54" t="s">
        <v>519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37876</v>
      </c>
      <c r="B16" s="54" t="s">
        <v>520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37877</v>
      </c>
      <c r="B17" s="54" t="s">
        <v>521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37878</v>
      </c>
      <c r="B18" s="54" t="s">
        <v>522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37879</v>
      </c>
      <c r="B19" s="54" t="s">
        <v>523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37880</v>
      </c>
      <c r="B20" s="54" t="s">
        <v>524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37881</v>
      </c>
      <c r="B21" s="54" t="s">
        <v>525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37882</v>
      </c>
      <c r="B22" s="54" t="s">
        <v>526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37883</v>
      </c>
      <c r="B23" s="54" t="s">
        <v>527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37884</v>
      </c>
      <c r="B24" s="54" t="s">
        <v>528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37885</v>
      </c>
      <c r="B25" s="54" t="s">
        <v>529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37886</v>
      </c>
      <c r="B26" s="54" t="s">
        <v>530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37887</v>
      </c>
      <c r="B27" s="54" t="s">
        <v>531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37888</v>
      </c>
      <c r="B28" s="54" t="s">
        <v>532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37889</v>
      </c>
      <c r="B29" s="54" t="s">
        <v>533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37890</v>
      </c>
      <c r="B30" s="54" t="s">
        <v>534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37891</v>
      </c>
      <c r="B31" s="54" t="s">
        <v>535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37892</v>
      </c>
      <c r="B32" s="54" t="s">
        <v>536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>
        <v>37893</v>
      </c>
      <c r="B33" s="54" t="s">
        <v>537</v>
      </c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>
        <v>37894</v>
      </c>
      <c r="B34" s="54" t="s">
        <v>538</v>
      </c>
      <c r="C34" s="54"/>
      <c r="D34" s="55"/>
      <c r="E34" s="38"/>
      <c r="F34" s="14"/>
      <c r="G34" s="14"/>
      <c r="H34" s="14"/>
      <c r="I34" s="14"/>
      <c r="J34" s="15">
        <f>SUM($F34:$I34)</f>
        <v>0</v>
      </c>
    </row>
    <row r="35" spans="1:10" s="1" customFormat="1" ht="12.75">
      <c r="A35" s="12"/>
      <c r="B35" s="54"/>
      <c r="C35" s="54"/>
      <c r="D35" s="55"/>
      <c r="E35" s="38"/>
      <c r="F35" s="14"/>
      <c r="G35" s="14"/>
      <c r="H35" s="14"/>
      <c r="I35" s="14"/>
      <c r="J35" s="15"/>
    </row>
    <row r="36" spans="1:10" s="1" customFormat="1" ht="12.75">
      <c r="A36" s="57">
        <f>COUNTIF(A5:A34,"&gt;0")</f>
        <v>30</v>
      </c>
      <c r="B36" s="57">
        <f>COUNTIF(D5:D34,"&gt;0")</f>
        <v>0</v>
      </c>
      <c r="C36" s="21"/>
      <c r="D36" s="58">
        <f>SUM(D5:D34)</f>
        <v>0</v>
      </c>
      <c r="E36" s="44">
        <f>SUM(E5:E34)</f>
        <v>0</v>
      </c>
      <c r="F36" s="22">
        <f>SUM(F5:F34)</f>
        <v>0</v>
      </c>
      <c r="G36" s="22">
        <f>SUM(G5:G34)</f>
        <v>0</v>
      </c>
      <c r="H36" s="22">
        <f>SUM(H5:H34)</f>
        <v>0</v>
      </c>
      <c r="I36" s="22">
        <f>SUM(I5:I34)</f>
        <v>0</v>
      </c>
      <c r="J36" s="22">
        <f>SUM(J5:J34)</f>
        <v>0</v>
      </c>
    </row>
    <row r="37" spans="1:10" s="1" customFormat="1" ht="12.75">
      <c r="A37" s="59" t="s">
        <v>539</v>
      </c>
      <c r="B37" s="60" t="s">
        <v>540</v>
      </c>
      <c r="C37" s="46" t="s">
        <v>541</v>
      </c>
      <c r="D37" s="46" t="s">
        <v>542</v>
      </c>
      <c r="E37" s="46" t="s">
        <v>543</v>
      </c>
      <c r="F37" s="46" t="s">
        <v>544</v>
      </c>
      <c r="G37" s="61" t="s">
        <v>545</v>
      </c>
      <c r="H37" s="61" t="s">
        <v>546</v>
      </c>
      <c r="I37" s="61" t="s">
        <v>547</v>
      </c>
      <c r="J37" s="47" t="s">
        <v>548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4">
    <mergeCell ref="A1:J1"/>
    <mergeCell ref="K1:M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pane ySplit="4" topLeftCell="A5" activePane="top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3" s="1" customFormat="1" ht="19.5">
      <c r="A1" s="51" t="s">
        <v>549</v>
      </c>
      <c r="B1" s="51"/>
      <c r="C1" s="51"/>
      <c r="D1" s="51"/>
      <c r="E1" s="51"/>
      <c r="F1" s="51"/>
      <c r="G1" s="51"/>
      <c r="H1" s="51"/>
      <c r="I1" s="51"/>
      <c r="J1" s="51"/>
      <c r="K1" s="34"/>
      <c r="L1" s="34"/>
      <c r="M1" s="34"/>
    </row>
    <row r="2" spans="1:14" s="1" customFormat="1" ht="17.25">
      <c r="A2" s="52" t="s">
        <v>550</v>
      </c>
      <c r="B2" s="52"/>
      <c r="C2" s="52"/>
      <c r="D2" s="52"/>
      <c r="E2" s="52"/>
      <c r="F2" s="52"/>
      <c r="G2" s="52"/>
      <c r="H2" s="52"/>
      <c r="I2" s="52"/>
      <c r="J2" s="52"/>
      <c r="K2" s="34"/>
      <c r="L2" s="34"/>
      <c r="M2" s="34"/>
      <c r="N2" s="34"/>
    </row>
    <row r="3" spans="1:14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4"/>
      <c r="L3" s="34"/>
      <c r="M3" s="34"/>
      <c r="N3" s="34"/>
    </row>
    <row r="4" spans="1:10" s="1" customFormat="1" ht="12.75">
      <c r="A4" s="8" t="s">
        <v>551</v>
      </c>
      <c r="B4" s="8" t="s">
        <v>552</v>
      </c>
      <c r="C4" s="9" t="s">
        <v>553</v>
      </c>
      <c r="D4" s="9" t="s">
        <v>554</v>
      </c>
      <c r="E4" s="9" t="s">
        <v>555</v>
      </c>
      <c r="F4" s="9" t="s">
        <v>556</v>
      </c>
      <c r="G4" s="11" t="s">
        <v>557</v>
      </c>
      <c r="H4" s="11" t="s">
        <v>558</v>
      </c>
      <c r="I4" s="11" t="s">
        <v>559</v>
      </c>
      <c r="J4" s="9" t="s">
        <v>560</v>
      </c>
    </row>
    <row r="5" spans="1:10" s="1" customFormat="1" ht="12.75">
      <c r="A5" s="12">
        <v>37895</v>
      </c>
      <c r="B5" s="54" t="s">
        <v>561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37896</v>
      </c>
      <c r="B6" s="54" t="s">
        <v>562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37897</v>
      </c>
      <c r="B7" s="54" t="s">
        <v>563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37898</v>
      </c>
      <c r="B8" s="54" t="s">
        <v>564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37899</v>
      </c>
      <c r="B9" s="54" t="s">
        <v>565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37900</v>
      </c>
      <c r="B10" s="54" t="s">
        <v>566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37901</v>
      </c>
      <c r="B11" s="54" t="s">
        <v>567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37902</v>
      </c>
      <c r="B12" s="54" t="s">
        <v>568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37903</v>
      </c>
      <c r="B13" s="54" t="s">
        <v>569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37904</v>
      </c>
      <c r="B14" s="54" t="s">
        <v>570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37905</v>
      </c>
      <c r="B15" s="54" t="s">
        <v>571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37906</v>
      </c>
      <c r="B16" s="54" t="s">
        <v>572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37907</v>
      </c>
      <c r="B17" s="54" t="s">
        <v>573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37908</v>
      </c>
      <c r="B18" s="54" t="s">
        <v>574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37909</v>
      </c>
      <c r="B19" s="54" t="s">
        <v>575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37910</v>
      </c>
      <c r="B20" s="54" t="s">
        <v>576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37911</v>
      </c>
      <c r="B21" s="54" t="s">
        <v>577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37912</v>
      </c>
      <c r="B22" s="54" t="s">
        <v>578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37913</v>
      </c>
      <c r="B23" s="54" t="s">
        <v>579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37914</v>
      </c>
      <c r="B24" s="54" t="s">
        <v>580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37915</v>
      </c>
      <c r="B25" s="54" t="s">
        <v>581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37916</v>
      </c>
      <c r="B26" s="54" t="s">
        <v>582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37917</v>
      </c>
      <c r="B27" s="54" t="s">
        <v>583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37918</v>
      </c>
      <c r="B28" s="54" t="s">
        <v>584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37919</v>
      </c>
      <c r="B29" s="54" t="s">
        <v>585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37920</v>
      </c>
      <c r="B30" s="54" t="s">
        <v>586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37921</v>
      </c>
      <c r="B31" s="54" t="s">
        <v>587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37922</v>
      </c>
      <c r="B32" s="54" t="s">
        <v>588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>
        <v>37923</v>
      </c>
      <c r="B33" s="54" t="s">
        <v>589</v>
      </c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>
        <v>37924</v>
      </c>
      <c r="B34" s="54" t="s">
        <v>590</v>
      </c>
      <c r="C34" s="54"/>
      <c r="D34" s="55"/>
      <c r="E34" s="38"/>
      <c r="F34" s="14"/>
      <c r="G34" s="14"/>
      <c r="H34" s="14"/>
      <c r="I34" s="14"/>
      <c r="J34" s="15"/>
    </row>
    <row r="35" spans="1:10" s="1" customFormat="1" ht="12.75">
      <c r="A35" s="12">
        <v>37925</v>
      </c>
      <c r="B35" s="54" t="s">
        <v>591</v>
      </c>
      <c r="C35" s="54"/>
      <c r="D35" s="55"/>
      <c r="E35" s="38"/>
      <c r="F35" s="14"/>
      <c r="G35" s="14"/>
      <c r="H35" s="14"/>
      <c r="I35" s="14"/>
      <c r="J35" s="15">
        <f>SUM($F35:$I35)</f>
        <v>0</v>
      </c>
    </row>
    <row r="36" spans="1:10" s="1" customFormat="1" ht="12.75">
      <c r="A36" s="57">
        <f>COUNTIF(A5:A35,"&gt;0")</f>
        <v>31</v>
      </c>
      <c r="B36" s="57">
        <f>COUNTIF(D5:D35,"&gt;0")</f>
        <v>0</v>
      </c>
      <c r="C36" s="21"/>
      <c r="D36" s="58">
        <f>SUM(D5:D35)</f>
        <v>0</v>
      </c>
      <c r="E36" s="44">
        <f>SUM(E5:E35)</f>
        <v>0</v>
      </c>
      <c r="F36" s="22">
        <f>SUM(F5:F35)</f>
        <v>0</v>
      </c>
      <c r="G36" s="22">
        <f>SUM(G5:G35)</f>
        <v>0</v>
      </c>
      <c r="H36" s="22">
        <f>SUM(H5:H35)</f>
        <v>0</v>
      </c>
      <c r="I36" s="22">
        <f>SUM(I5:I35)</f>
        <v>0</v>
      </c>
      <c r="J36" s="22">
        <f>SUM(J5:J35)</f>
        <v>0</v>
      </c>
    </row>
    <row r="37" spans="1:10" s="1" customFormat="1" ht="12.75">
      <c r="A37" s="59" t="s">
        <v>592</v>
      </c>
      <c r="B37" s="60" t="s">
        <v>593</v>
      </c>
      <c r="C37" s="46" t="s">
        <v>594</v>
      </c>
      <c r="D37" s="46" t="s">
        <v>595</v>
      </c>
      <c r="E37" s="46" t="s">
        <v>596</v>
      </c>
      <c r="F37" s="46" t="s">
        <v>597</v>
      </c>
      <c r="G37" s="61" t="s">
        <v>598</v>
      </c>
      <c r="H37" s="61" t="s">
        <v>599</v>
      </c>
      <c r="I37" s="61" t="s">
        <v>600</v>
      </c>
      <c r="J37" s="47" t="s">
        <v>601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4">
    <mergeCell ref="A1:J1"/>
    <mergeCell ref="K1:M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pane ySplit="4" topLeftCell="A5" activePane="topLeft" state="frozen"/>
      <selection pane="topLeft" activeCell="N3" sqref="N3"/>
      <selection pane="bottomLeft" activeCell="N3" sqref="N3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3" s="1" customFormat="1" ht="19.5">
      <c r="A1" s="51" t="s">
        <v>602</v>
      </c>
      <c r="B1" s="51"/>
      <c r="C1" s="51"/>
      <c r="D1" s="51"/>
      <c r="E1" s="51"/>
      <c r="F1" s="51"/>
      <c r="G1" s="51"/>
      <c r="H1" s="51"/>
      <c r="I1" s="51"/>
      <c r="J1" s="51"/>
      <c r="K1" s="34"/>
      <c r="L1" s="34"/>
      <c r="M1" s="34"/>
    </row>
    <row r="2" spans="1:14" s="1" customFormat="1" ht="17.25">
      <c r="A2" s="52" t="s">
        <v>603</v>
      </c>
      <c r="B2" s="52"/>
      <c r="C2" s="52"/>
      <c r="D2" s="52"/>
      <c r="E2" s="52"/>
      <c r="F2" s="52"/>
      <c r="G2" s="52"/>
      <c r="H2" s="52"/>
      <c r="I2" s="52"/>
      <c r="J2" s="52"/>
      <c r="K2" s="34"/>
      <c r="L2" s="34"/>
      <c r="M2" s="34"/>
      <c r="N2" s="34"/>
    </row>
    <row r="3" spans="1:14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4"/>
      <c r="L3" s="34"/>
      <c r="M3" s="34"/>
      <c r="N3" s="34"/>
    </row>
    <row r="4" spans="1:10" s="1" customFormat="1" ht="12.75">
      <c r="A4" s="8" t="s">
        <v>604</v>
      </c>
      <c r="B4" s="8" t="s">
        <v>605</v>
      </c>
      <c r="C4" s="9" t="s">
        <v>606</v>
      </c>
      <c r="D4" s="9" t="s">
        <v>607</v>
      </c>
      <c r="E4" s="9" t="s">
        <v>608</v>
      </c>
      <c r="F4" s="9" t="s">
        <v>609</v>
      </c>
      <c r="G4" s="11" t="s">
        <v>610</v>
      </c>
      <c r="H4" s="11" t="s">
        <v>611</v>
      </c>
      <c r="I4" s="11" t="s">
        <v>612</v>
      </c>
      <c r="J4" s="9" t="s">
        <v>613</v>
      </c>
    </row>
    <row r="5" spans="1:10" s="1" customFormat="1" ht="12.75">
      <c r="A5" s="12">
        <v>37926</v>
      </c>
      <c r="B5" s="54" t="s">
        <v>614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37927</v>
      </c>
      <c r="B6" s="54" t="s">
        <v>615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37928</v>
      </c>
      <c r="B7" s="54" t="s">
        <v>616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37929</v>
      </c>
      <c r="B8" s="54" t="s">
        <v>617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37930</v>
      </c>
      <c r="B9" s="54" t="s">
        <v>618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37931</v>
      </c>
      <c r="B10" s="54" t="s">
        <v>619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37932</v>
      </c>
      <c r="B11" s="54" t="s">
        <v>620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37933</v>
      </c>
      <c r="B12" s="54" t="s">
        <v>621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37934</v>
      </c>
      <c r="B13" s="54" t="s">
        <v>622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37935</v>
      </c>
      <c r="B14" s="54" t="s">
        <v>623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37936</v>
      </c>
      <c r="B15" s="54" t="s">
        <v>624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37937</v>
      </c>
      <c r="B16" s="54" t="s">
        <v>625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37938</v>
      </c>
      <c r="B17" s="54" t="s">
        <v>626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37939</v>
      </c>
      <c r="B18" s="54" t="s">
        <v>627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37940</v>
      </c>
      <c r="B19" s="54" t="s">
        <v>628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37941</v>
      </c>
      <c r="B20" s="54" t="s">
        <v>629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37942</v>
      </c>
      <c r="B21" s="54" t="s">
        <v>630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37943</v>
      </c>
      <c r="B22" s="54" t="s">
        <v>631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37944</v>
      </c>
      <c r="B23" s="54" t="s">
        <v>632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37945</v>
      </c>
      <c r="B24" s="54" t="s">
        <v>633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37946</v>
      </c>
      <c r="B25" s="54" t="s">
        <v>634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37947</v>
      </c>
      <c r="B26" s="54" t="s">
        <v>635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37948</v>
      </c>
      <c r="B27" s="54" t="s">
        <v>636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37949</v>
      </c>
      <c r="B28" s="54" t="s">
        <v>637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37950</v>
      </c>
      <c r="B29" s="54" t="s">
        <v>638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37951</v>
      </c>
      <c r="B30" s="54" t="s">
        <v>639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37952</v>
      </c>
      <c r="B31" s="54" t="s">
        <v>640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37953</v>
      </c>
      <c r="B32" s="54" t="s">
        <v>641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>
        <v>37954</v>
      </c>
      <c r="B33" s="54" t="s">
        <v>642</v>
      </c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>
        <v>37955</v>
      </c>
      <c r="B34" s="54" t="s">
        <v>643</v>
      </c>
      <c r="C34" s="54"/>
      <c r="D34" s="55"/>
      <c r="E34" s="38"/>
      <c r="F34" s="14"/>
      <c r="G34" s="14"/>
      <c r="H34" s="14"/>
      <c r="I34" s="14"/>
      <c r="J34" s="15">
        <f>SUM($F34:$I34)</f>
        <v>0</v>
      </c>
    </row>
    <row r="35" spans="1:10" s="1" customFormat="1" ht="12.75">
      <c r="A35" s="12"/>
      <c r="B35" s="54"/>
      <c r="C35" s="54"/>
      <c r="D35" s="55"/>
      <c r="E35" s="38"/>
      <c r="F35" s="14"/>
      <c r="G35" s="14"/>
      <c r="H35" s="14"/>
      <c r="I35" s="14"/>
      <c r="J35" s="15"/>
    </row>
    <row r="36" spans="1:10" s="1" customFormat="1" ht="12.75">
      <c r="A36" s="57">
        <f>COUNTIF(A5:A34,"&gt;0")</f>
        <v>30</v>
      </c>
      <c r="B36" s="57">
        <f>COUNTIF(D5:D34,"&gt;0")</f>
        <v>0</v>
      </c>
      <c r="C36" s="21"/>
      <c r="D36" s="58">
        <f>SUM(D5:D34)</f>
        <v>0</v>
      </c>
      <c r="E36" s="44">
        <f>SUM(E5:E34)</f>
        <v>0</v>
      </c>
      <c r="F36" s="22">
        <f>SUM(F5:F34)</f>
        <v>0</v>
      </c>
      <c r="G36" s="22">
        <f>SUM(G5:G34)</f>
        <v>0</v>
      </c>
      <c r="H36" s="22">
        <f>SUM(H5:H34)</f>
        <v>0</v>
      </c>
      <c r="I36" s="22">
        <f>SUM(I5:I34)</f>
        <v>0</v>
      </c>
      <c r="J36" s="22">
        <f>SUM(J5:J34)</f>
        <v>0</v>
      </c>
    </row>
    <row r="37" spans="1:10" s="1" customFormat="1" ht="12.75">
      <c r="A37" s="59" t="s">
        <v>644</v>
      </c>
      <c r="B37" s="60" t="s">
        <v>645</v>
      </c>
      <c r="C37" s="46" t="s">
        <v>646</v>
      </c>
      <c r="D37" s="46" t="s">
        <v>647</v>
      </c>
      <c r="E37" s="46" t="s">
        <v>648</v>
      </c>
      <c r="F37" s="46" t="s">
        <v>649</v>
      </c>
      <c r="G37" s="61" t="s">
        <v>650</v>
      </c>
      <c r="H37" s="61" t="s">
        <v>651</v>
      </c>
      <c r="I37" s="61" t="s">
        <v>652</v>
      </c>
      <c r="J37" s="47" t="s">
        <v>653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4">
    <mergeCell ref="A1:J1"/>
    <mergeCell ref="K1:M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pane ySplit="4" topLeftCell="A5" activePane="topLeft" state="frozen"/>
      <selection pane="topLeft" activeCell="N4" sqref="N4"/>
      <selection pane="bottomLeft" activeCell="N4" sqref="N4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3" s="1" customFormat="1" ht="19.5">
      <c r="A1" s="51" t="s">
        <v>654</v>
      </c>
      <c r="B1" s="51"/>
      <c r="C1" s="51"/>
      <c r="D1" s="51"/>
      <c r="E1" s="51"/>
      <c r="F1" s="51"/>
      <c r="G1" s="51"/>
      <c r="H1" s="51"/>
      <c r="I1" s="51"/>
      <c r="J1" s="51"/>
      <c r="K1" s="34"/>
      <c r="L1" s="34"/>
      <c r="M1" s="34"/>
    </row>
    <row r="2" spans="1:14" s="1" customFormat="1" ht="17.25">
      <c r="A2" s="52" t="s">
        <v>655</v>
      </c>
      <c r="B2" s="52"/>
      <c r="C2" s="52"/>
      <c r="D2" s="52"/>
      <c r="E2" s="52"/>
      <c r="F2" s="52"/>
      <c r="G2" s="52"/>
      <c r="H2" s="52"/>
      <c r="I2" s="52"/>
      <c r="J2" s="52"/>
      <c r="K2" s="34"/>
      <c r="L2" s="34"/>
      <c r="M2" s="34"/>
      <c r="N2" s="34"/>
    </row>
    <row r="3" spans="1:14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4"/>
      <c r="L3" s="34"/>
      <c r="M3" s="34"/>
      <c r="N3" s="34"/>
    </row>
    <row r="4" spans="1:10" s="1" customFormat="1" ht="12.75">
      <c r="A4" s="8" t="s">
        <v>656</v>
      </c>
      <c r="B4" s="8" t="s">
        <v>657</v>
      </c>
      <c r="C4" s="9" t="s">
        <v>658</v>
      </c>
      <c r="D4" s="9" t="s">
        <v>659</v>
      </c>
      <c r="E4" s="9" t="s">
        <v>660</v>
      </c>
      <c r="F4" s="9" t="s">
        <v>661</v>
      </c>
      <c r="G4" s="11" t="s">
        <v>662</v>
      </c>
      <c r="H4" s="11" t="s">
        <v>663</v>
      </c>
      <c r="I4" s="11" t="s">
        <v>664</v>
      </c>
      <c r="J4" s="9" t="s">
        <v>665</v>
      </c>
    </row>
    <row r="5" spans="1:10" s="1" customFormat="1" ht="12.75">
      <c r="A5" s="12">
        <v>37956</v>
      </c>
      <c r="B5" s="54" t="s">
        <v>666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37957</v>
      </c>
      <c r="B6" s="54" t="s">
        <v>667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37958</v>
      </c>
      <c r="B7" s="54" t="s">
        <v>668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37959</v>
      </c>
      <c r="B8" s="54" t="s">
        <v>669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37960</v>
      </c>
      <c r="B9" s="54" t="s">
        <v>670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37961</v>
      </c>
      <c r="B10" s="54" t="s">
        <v>671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37962</v>
      </c>
      <c r="B11" s="54" t="s">
        <v>672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37963</v>
      </c>
      <c r="B12" s="54" t="s">
        <v>673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37964</v>
      </c>
      <c r="B13" s="54" t="s">
        <v>674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37965</v>
      </c>
      <c r="B14" s="54" t="s">
        <v>675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37966</v>
      </c>
      <c r="B15" s="54" t="s">
        <v>676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37967</v>
      </c>
      <c r="B16" s="54" t="s">
        <v>677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37968</v>
      </c>
      <c r="B17" s="54" t="s">
        <v>678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37969</v>
      </c>
      <c r="B18" s="54" t="s">
        <v>679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37970</v>
      </c>
      <c r="B19" s="54" t="s">
        <v>680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37971</v>
      </c>
      <c r="B20" s="54" t="s">
        <v>681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37972</v>
      </c>
      <c r="B21" s="54" t="s">
        <v>682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37973</v>
      </c>
      <c r="B22" s="54" t="s">
        <v>683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37974</v>
      </c>
      <c r="B23" s="54" t="s">
        <v>684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37975</v>
      </c>
      <c r="B24" s="54" t="s">
        <v>685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37976</v>
      </c>
      <c r="B25" s="54" t="s">
        <v>686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37977</v>
      </c>
      <c r="B26" s="54" t="s">
        <v>687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37978</v>
      </c>
      <c r="B27" s="54" t="s">
        <v>688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37979</v>
      </c>
      <c r="B28" s="54" t="s">
        <v>689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37980</v>
      </c>
      <c r="B29" s="54" t="s">
        <v>690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37981</v>
      </c>
      <c r="B30" s="54" t="s">
        <v>691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37982</v>
      </c>
      <c r="B31" s="54" t="s">
        <v>692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37983</v>
      </c>
      <c r="B32" s="54" t="s">
        <v>693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>
        <v>37984</v>
      </c>
      <c r="B33" s="54" t="s">
        <v>694</v>
      </c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>
        <v>37985</v>
      </c>
      <c r="B34" s="54" t="s">
        <v>695</v>
      </c>
      <c r="C34" s="54"/>
      <c r="D34" s="55"/>
      <c r="E34" s="38"/>
      <c r="F34" s="14"/>
      <c r="G34" s="14"/>
      <c r="H34" s="14"/>
      <c r="I34" s="14"/>
      <c r="J34" s="15"/>
    </row>
    <row r="35" spans="1:10" s="1" customFormat="1" ht="12.75">
      <c r="A35" s="12">
        <v>37986</v>
      </c>
      <c r="B35" s="54" t="s">
        <v>696</v>
      </c>
      <c r="C35" s="54"/>
      <c r="D35" s="55"/>
      <c r="E35" s="38"/>
      <c r="F35" s="14"/>
      <c r="G35" s="14"/>
      <c r="H35" s="14"/>
      <c r="I35" s="14"/>
      <c r="J35" s="15">
        <f>SUM($F35:$I35)</f>
        <v>0</v>
      </c>
    </row>
    <row r="36" spans="1:10" s="1" customFormat="1" ht="12.75">
      <c r="A36" s="57">
        <f>COUNTIF(A5:A35,"&gt;0")</f>
        <v>31</v>
      </c>
      <c r="B36" s="57">
        <f>COUNTIF(D5:D35,"&gt;0")</f>
        <v>0</v>
      </c>
      <c r="C36" s="21"/>
      <c r="D36" s="58">
        <f>SUM(D5:D35)</f>
        <v>0</v>
      </c>
      <c r="E36" s="44">
        <f>SUM(E5:E35)</f>
        <v>0</v>
      </c>
      <c r="F36" s="22">
        <f>SUM(F5:F35)</f>
        <v>0</v>
      </c>
      <c r="G36" s="22">
        <f>SUM(G5:G35)</f>
        <v>0</v>
      </c>
      <c r="H36" s="22">
        <f>SUM(H5:H35)</f>
        <v>0</v>
      </c>
      <c r="I36" s="22">
        <f>SUM(I5:I35)</f>
        <v>0</v>
      </c>
      <c r="J36" s="22">
        <f>SUM(J5:J35)</f>
        <v>0</v>
      </c>
    </row>
    <row r="37" spans="1:10" s="1" customFormat="1" ht="12.75">
      <c r="A37" s="59" t="s">
        <v>697</v>
      </c>
      <c r="B37" s="60" t="s">
        <v>698</v>
      </c>
      <c r="C37" s="46" t="s">
        <v>699</v>
      </c>
      <c r="D37" s="46" t="s">
        <v>700</v>
      </c>
      <c r="E37" s="46" t="s">
        <v>701</v>
      </c>
      <c r="F37" s="46" t="s">
        <v>702</v>
      </c>
      <c r="G37" s="61" t="s">
        <v>703</v>
      </c>
      <c r="H37" s="61" t="s">
        <v>704</v>
      </c>
      <c r="I37" s="61" t="s">
        <v>705</v>
      </c>
      <c r="J37" s="47" t="s">
        <v>706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4">
    <mergeCell ref="A1:J1"/>
    <mergeCell ref="K1:M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pane ySplit="4" topLeftCell="A5" activePane="bottomLeft" state="frozen"/>
      <selection pane="topLeft" activeCell="N8" sqref="N8"/>
      <selection pane="bottomLeft" activeCell="N8" sqref="N8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3" s="1" customFormat="1" ht="19.5">
      <c r="A1" s="51" t="s">
        <v>707</v>
      </c>
      <c r="B1" s="51"/>
      <c r="C1" s="51"/>
      <c r="D1" s="51"/>
      <c r="E1" s="51"/>
      <c r="F1" s="51"/>
      <c r="G1" s="51"/>
      <c r="H1" s="51"/>
      <c r="I1" s="51"/>
      <c r="J1" s="51"/>
      <c r="K1" s="34"/>
      <c r="L1" s="34"/>
      <c r="M1" s="34"/>
    </row>
    <row r="2" spans="1:14" s="1" customFormat="1" ht="17.25">
      <c r="A2" s="52" t="s">
        <v>708</v>
      </c>
      <c r="B2" s="52"/>
      <c r="C2" s="52"/>
      <c r="D2" s="52"/>
      <c r="E2" s="52"/>
      <c r="F2" s="52"/>
      <c r="G2" s="52"/>
      <c r="H2" s="52"/>
      <c r="I2" s="52"/>
      <c r="J2" s="52"/>
      <c r="K2" s="34"/>
      <c r="L2" s="34"/>
      <c r="M2" s="34"/>
      <c r="N2" s="34"/>
    </row>
    <row r="3" spans="1:14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4"/>
      <c r="L3" s="34"/>
      <c r="M3" s="34"/>
      <c r="N3" s="34"/>
    </row>
    <row r="4" spans="1:10" s="1" customFormat="1" ht="12.75">
      <c r="A4" s="8" t="s">
        <v>709</v>
      </c>
      <c r="B4" s="8" t="s">
        <v>710</v>
      </c>
      <c r="C4" s="9" t="s">
        <v>711</v>
      </c>
      <c r="D4" s="9" t="s">
        <v>712</v>
      </c>
      <c r="E4" s="9" t="s">
        <v>713</v>
      </c>
      <c r="F4" s="9" t="s">
        <v>714</v>
      </c>
      <c r="G4" s="11" t="s">
        <v>715</v>
      </c>
      <c r="H4" s="11" t="s">
        <v>716</v>
      </c>
      <c r="I4" s="11" t="s">
        <v>717</v>
      </c>
      <c r="J4" s="9" t="s">
        <v>718</v>
      </c>
    </row>
    <row r="5" spans="1:10" s="1" customFormat="1" ht="12.75">
      <c r="A5" s="18">
        <v>1</v>
      </c>
      <c r="B5" s="54"/>
      <c r="C5" s="54"/>
      <c r="D5" s="55">
        <f>SUM(träningsdagbokjan:träningsdagbokdecember!D5:D5)</f>
        <v>0</v>
      </c>
      <c r="E5" s="38">
        <f>SUM(träningsdagbokjan:träningsdagbokdecember!E5:E5)</f>
        <v>0</v>
      </c>
      <c r="F5" s="38">
        <f>SUM(träningsdagbokjan:träningsdagbokdecember!F5:F5)</f>
        <v>0</v>
      </c>
      <c r="G5" s="38">
        <f>SUM(träningsdagbokjan:träningsdagbokdecember!G5:G5)</f>
        <v>0</v>
      </c>
      <c r="H5" s="38">
        <f>SUM(träningsdagbokjan:träningsdagbokdecember!H5:H5)</f>
        <v>0</v>
      </c>
      <c r="I5" s="38">
        <f>SUM(träningsdagbokjan:träningsdagbokdecember!I5:I5)</f>
        <v>0</v>
      </c>
      <c r="J5" s="15">
        <f>SUM($F5:$I5)</f>
        <v>0</v>
      </c>
    </row>
    <row r="6" spans="1:10" s="1" customFormat="1" ht="12.75">
      <c r="A6" s="18">
        <v>2</v>
      </c>
      <c r="B6" s="53"/>
      <c r="C6" s="54"/>
      <c r="D6" s="55">
        <f>SUM(träningsdagbokjan:träningsdagbokdecember!D6:D6)</f>
        <v>0</v>
      </c>
      <c r="E6" s="38">
        <f>SUM(träningsdagbokjan:träningsdagbokdecember!E6:E6)</f>
        <v>0</v>
      </c>
      <c r="F6" s="38">
        <f>SUM(träningsdagbokjan:träningsdagbokdecember!F6:F6)</f>
        <v>0</v>
      </c>
      <c r="G6" s="38">
        <f>SUM(träningsdagbokjan:träningsdagbokdecember!G6:G6)</f>
        <v>0</v>
      </c>
      <c r="H6" s="38">
        <f>SUM(träningsdagbokjan:träningsdagbokdecember!H6:H6)</f>
        <v>0</v>
      </c>
      <c r="I6" s="38">
        <f>SUM(träningsdagbokjan:träningsdagbokdecember!I6:I6)</f>
        <v>0</v>
      </c>
      <c r="J6" s="15">
        <f>SUM($F6:$I6)</f>
        <v>0</v>
      </c>
    </row>
    <row r="7" spans="1:10" s="1" customFormat="1" ht="12.75">
      <c r="A7" s="18">
        <v>3</v>
      </c>
      <c r="B7" s="54"/>
      <c r="C7" s="54"/>
      <c r="D7" s="55">
        <f>SUM(träningsdagbokjan:träningsdagbokdecember!D7:D7)</f>
        <v>0</v>
      </c>
      <c r="E7" s="38">
        <f>SUM(träningsdagbokjan:träningsdagbokdecember!E7:E7)</f>
        <v>0</v>
      </c>
      <c r="F7" s="38">
        <f>SUM(träningsdagbokjan:träningsdagbokdecember!F7:F7)</f>
        <v>0</v>
      </c>
      <c r="G7" s="38">
        <f>SUM(träningsdagbokjan:träningsdagbokdecember!G7:G7)</f>
        <v>0</v>
      </c>
      <c r="H7" s="38">
        <f>SUM(träningsdagbokjan:träningsdagbokdecember!H7:H7)</f>
        <v>0</v>
      </c>
      <c r="I7" s="38">
        <f>SUM(träningsdagbokjan:träningsdagbokdecember!I7:I7)</f>
        <v>0</v>
      </c>
      <c r="J7" s="15">
        <f>SUM($F7:$I7)</f>
        <v>0</v>
      </c>
    </row>
    <row r="8" spans="1:10" s="1" customFormat="1" ht="12.75">
      <c r="A8" s="18">
        <v>4</v>
      </c>
      <c r="B8" s="54"/>
      <c r="D8" s="55">
        <f>SUM(träningsdagbokjan:träningsdagbokdecember!D8:D8)</f>
        <v>0</v>
      </c>
      <c r="E8" s="38">
        <f>SUM(träningsdagbokjan:träningsdagbokdecember!E8:E8)</f>
        <v>0</v>
      </c>
      <c r="F8" s="38">
        <f>SUM(träningsdagbokjan:träningsdagbokdecember!F8:F8)</f>
        <v>0</v>
      </c>
      <c r="G8" s="38">
        <f>SUM(träningsdagbokjan:träningsdagbokdecember!G8:G8)</f>
        <v>0</v>
      </c>
      <c r="H8" s="38">
        <f>SUM(träningsdagbokjan:träningsdagbokdecember!H8:H8)</f>
        <v>0</v>
      </c>
      <c r="I8" s="38">
        <f>SUM(träningsdagbokjan:träningsdagbokdecember!I8:I8)</f>
        <v>0</v>
      </c>
      <c r="J8" s="15">
        <f>SUM($F8:$I8)</f>
        <v>0</v>
      </c>
    </row>
    <row r="9" spans="1:10" s="1" customFormat="1" ht="12.75">
      <c r="A9" s="18">
        <v>5</v>
      </c>
      <c r="B9" s="54"/>
      <c r="C9" s="54"/>
      <c r="D9" s="55">
        <f>SUM(träningsdagbokjan:träningsdagbokdecember!D9:D9)</f>
        <v>0</v>
      </c>
      <c r="E9" s="38">
        <f>SUM(träningsdagbokjan:träningsdagbokdecember!E9:E9)</f>
        <v>0</v>
      </c>
      <c r="F9" s="38">
        <f>SUM(träningsdagbokjan:träningsdagbokdecember!F9:F9)</f>
        <v>0</v>
      </c>
      <c r="G9" s="38">
        <f>SUM(träningsdagbokjan:träningsdagbokdecember!G9:G9)</f>
        <v>0</v>
      </c>
      <c r="H9" s="38">
        <f>SUM(träningsdagbokjan:träningsdagbokdecember!H9:H9)</f>
        <v>0</v>
      </c>
      <c r="I9" s="38">
        <f>SUM(träningsdagbokjan:träningsdagbokdecember!I9:I9)</f>
        <v>0</v>
      </c>
      <c r="J9" s="15">
        <f>SUM($F9:$I9)</f>
        <v>0</v>
      </c>
    </row>
    <row r="10" spans="1:10" s="1" customFormat="1" ht="12.75">
      <c r="A10" s="18">
        <v>6</v>
      </c>
      <c r="B10" s="54"/>
      <c r="C10" s="54"/>
      <c r="D10" s="55">
        <f>SUM(träningsdagbokjan:träningsdagbokdecember!D10:D10)</f>
        <v>0</v>
      </c>
      <c r="E10" s="38">
        <f>SUM(träningsdagbokjan:träningsdagbokdecember!E10:E10)</f>
        <v>0</v>
      </c>
      <c r="F10" s="38">
        <f>SUM(träningsdagbokjan:träningsdagbokdecember!F10:F10)</f>
        <v>0</v>
      </c>
      <c r="G10" s="38">
        <f>SUM(träningsdagbokjan:träningsdagbokdecember!G10:G10)</f>
        <v>0</v>
      </c>
      <c r="H10" s="38">
        <f>SUM(träningsdagbokjan:träningsdagbokdecember!H10:H10)</f>
        <v>0</v>
      </c>
      <c r="I10" s="38">
        <f>SUM(träningsdagbokjan:träningsdagbokdecember!I10:I10)</f>
        <v>0</v>
      </c>
      <c r="J10" s="15">
        <f>SUM($F10:$I10)</f>
        <v>0</v>
      </c>
    </row>
    <row r="11" spans="1:10" s="1" customFormat="1" ht="12.75">
      <c r="A11" s="18">
        <v>7</v>
      </c>
      <c r="B11" s="54"/>
      <c r="C11" s="54"/>
      <c r="D11" s="55">
        <f>SUM(träningsdagbokjan:träningsdagbokdecember!D11:D11)</f>
        <v>0</v>
      </c>
      <c r="E11" s="38">
        <f>SUM(träningsdagbokjan:träningsdagbokdecember!E11:E11)</f>
        <v>0</v>
      </c>
      <c r="F11" s="38">
        <f>SUM(träningsdagbokjan:träningsdagbokdecember!F11:F11)</f>
        <v>0</v>
      </c>
      <c r="G11" s="38">
        <f>SUM(träningsdagbokjan:träningsdagbokdecember!G11:G11)</f>
        <v>0</v>
      </c>
      <c r="H11" s="38">
        <f>SUM(träningsdagbokjan:träningsdagbokdecember!H11:H11)</f>
        <v>0</v>
      </c>
      <c r="I11" s="38">
        <f>SUM(träningsdagbokjan:träningsdagbokdecember!I11:I11)</f>
        <v>0</v>
      </c>
      <c r="J11" s="15">
        <f>SUM($F11:$I11)</f>
        <v>0</v>
      </c>
    </row>
    <row r="12" spans="1:10" s="1" customFormat="1" ht="12.75">
      <c r="A12" s="18">
        <v>8</v>
      </c>
      <c r="B12" s="54"/>
      <c r="C12" s="54"/>
      <c r="D12" s="55">
        <f>SUM(träningsdagbokjan:träningsdagbokdecember!D12:D12)</f>
        <v>0</v>
      </c>
      <c r="E12" s="38">
        <f>SUM(träningsdagbokjan:träningsdagbokdecember!E12:E12)</f>
        <v>0</v>
      </c>
      <c r="F12" s="38">
        <f>SUM(träningsdagbokjan:träningsdagbokdecember!F12:F12)</f>
        <v>0</v>
      </c>
      <c r="G12" s="38">
        <f>SUM(träningsdagbokjan:träningsdagbokdecember!G12:G12)</f>
        <v>0</v>
      </c>
      <c r="H12" s="38">
        <f>SUM(träningsdagbokjan:träningsdagbokdecember!H12:H12)</f>
        <v>0</v>
      </c>
      <c r="I12" s="38">
        <f>SUM(träningsdagbokjan:träningsdagbokdecember!I12:I12)</f>
        <v>0</v>
      </c>
      <c r="J12" s="15">
        <f>SUM($F12:$I12)</f>
        <v>0</v>
      </c>
    </row>
    <row r="13" spans="1:10" s="1" customFormat="1" ht="12.75">
      <c r="A13" s="18">
        <v>9</v>
      </c>
      <c r="B13" s="53"/>
      <c r="C13" s="54"/>
      <c r="D13" s="55">
        <f>SUM(träningsdagbokjan:träningsdagbokdecember!D13:D13)</f>
        <v>0</v>
      </c>
      <c r="E13" s="38">
        <f>SUM(träningsdagbokjan:träningsdagbokdecember!E13:E13)</f>
        <v>0</v>
      </c>
      <c r="F13" s="38">
        <f>SUM(träningsdagbokjan:träningsdagbokdecember!F13:F13)</f>
        <v>0</v>
      </c>
      <c r="G13" s="38">
        <f>SUM(träningsdagbokjan:träningsdagbokdecember!G13:G13)</f>
        <v>0</v>
      </c>
      <c r="H13" s="38">
        <f>SUM(träningsdagbokjan:träningsdagbokdecember!H13:H13)</f>
        <v>0</v>
      </c>
      <c r="I13" s="38">
        <f>SUM(träningsdagbokjan:träningsdagbokdecember!I13:I13)</f>
        <v>0</v>
      </c>
      <c r="J13" s="15">
        <f>SUM($F13:$I13)</f>
        <v>0</v>
      </c>
    </row>
    <row r="14" spans="1:10" s="1" customFormat="1" ht="12.75">
      <c r="A14" s="18">
        <v>10</v>
      </c>
      <c r="B14" s="54"/>
      <c r="C14" s="54"/>
      <c r="D14" s="55">
        <f>SUM(träningsdagbokjan:träningsdagbokdecember!D14:D14)</f>
        <v>0</v>
      </c>
      <c r="E14" s="38">
        <f>SUM(träningsdagbokjan:träningsdagbokdecember!E14:E14)</f>
        <v>0</v>
      </c>
      <c r="F14" s="38">
        <f>SUM(träningsdagbokjan:träningsdagbokdecember!F14:F14)</f>
        <v>0</v>
      </c>
      <c r="G14" s="38">
        <f>SUM(träningsdagbokjan:träningsdagbokdecember!G14:G14)</f>
        <v>0</v>
      </c>
      <c r="H14" s="38">
        <f>SUM(träningsdagbokjan:träningsdagbokdecember!H14:H14)</f>
        <v>0</v>
      </c>
      <c r="I14" s="38">
        <f>SUM(träningsdagbokjan:träningsdagbokdecember!I14:I14)</f>
        <v>0</v>
      </c>
      <c r="J14" s="15">
        <f>SUM($F14:$I14)</f>
        <v>0</v>
      </c>
    </row>
    <row r="15" spans="1:10" s="1" customFormat="1" ht="12.75">
      <c r="A15" s="18">
        <v>11</v>
      </c>
      <c r="B15" s="54"/>
      <c r="C15" s="54"/>
      <c r="D15" s="55">
        <f>SUM(träningsdagbokjan:träningsdagbokdecember!D15:D15)</f>
        <v>0</v>
      </c>
      <c r="E15" s="38">
        <f>SUM(träningsdagbokjan:träningsdagbokdecember!E15:E15)</f>
        <v>0</v>
      </c>
      <c r="F15" s="38">
        <f>SUM(träningsdagbokjan:träningsdagbokdecember!F15:F15)</f>
        <v>0</v>
      </c>
      <c r="G15" s="38">
        <f>SUM(träningsdagbokjan:träningsdagbokdecember!G15:G15)</f>
        <v>0</v>
      </c>
      <c r="H15" s="38">
        <f>SUM(träningsdagbokjan:träningsdagbokdecember!H15:H15)</f>
        <v>0</v>
      </c>
      <c r="I15" s="38">
        <f>SUM(träningsdagbokjan:träningsdagbokdecember!I15:I15)</f>
        <v>0</v>
      </c>
      <c r="J15" s="15">
        <f>SUM($F15:$I15)</f>
        <v>0</v>
      </c>
    </row>
    <row r="16" spans="1:10" s="1" customFormat="1" ht="12.75">
      <c r="A16" s="18">
        <v>12</v>
      </c>
      <c r="B16" s="54"/>
      <c r="C16" s="54"/>
      <c r="D16" s="55">
        <f>SUM(träningsdagbokjan:träningsdagbokdecember!D16:D16)</f>
        <v>0</v>
      </c>
      <c r="E16" s="38">
        <f>SUM(träningsdagbokjan:träningsdagbokdecember!E16:E16)</f>
        <v>0</v>
      </c>
      <c r="F16" s="38">
        <f>SUM(träningsdagbokjan:träningsdagbokdecember!F16:F16)</f>
        <v>0</v>
      </c>
      <c r="G16" s="38">
        <f>SUM(träningsdagbokjan:träningsdagbokdecember!G16:G16)</f>
        <v>0</v>
      </c>
      <c r="H16" s="38">
        <f>SUM(träningsdagbokjan:träningsdagbokdecember!H16:H16)</f>
        <v>0</v>
      </c>
      <c r="I16" s="38">
        <f>SUM(träningsdagbokjan:träningsdagbokdecember!I16:I16)</f>
        <v>0</v>
      </c>
      <c r="J16" s="15">
        <f>SUM($F16:$I16)</f>
        <v>0</v>
      </c>
    </row>
    <row r="17" spans="1:10" s="1" customFormat="1" ht="12.75">
      <c r="A17" s="18">
        <v>13</v>
      </c>
      <c r="B17" s="54"/>
      <c r="C17" s="54"/>
      <c r="D17" s="55">
        <f>SUM(träningsdagbokjan:träningsdagbokdecember!D17:D17)</f>
        <v>0</v>
      </c>
      <c r="E17" s="38">
        <f>SUM(träningsdagbokjan:träningsdagbokdecember!E17:E17)</f>
        <v>0</v>
      </c>
      <c r="F17" s="38">
        <f>SUM(träningsdagbokjan:träningsdagbokdecember!F17:F17)</f>
        <v>0</v>
      </c>
      <c r="G17" s="38">
        <f>SUM(träningsdagbokjan:träningsdagbokdecember!G17:G17)</f>
        <v>0</v>
      </c>
      <c r="H17" s="38">
        <f>SUM(träningsdagbokjan:träningsdagbokdecember!H17:H17)</f>
        <v>0</v>
      </c>
      <c r="I17" s="38">
        <f>SUM(träningsdagbokjan:träningsdagbokdecember!I17:I17)</f>
        <v>0</v>
      </c>
      <c r="J17" s="15">
        <f>SUM($F17:$I17)</f>
        <v>0</v>
      </c>
    </row>
    <row r="18" spans="1:10" s="1" customFormat="1" ht="12.75">
      <c r="A18" s="18">
        <v>14</v>
      </c>
      <c r="B18" s="54"/>
      <c r="C18" s="54"/>
      <c r="D18" s="55">
        <f>SUM(träningsdagbokjan:träningsdagbokdecember!D18:D18)</f>
        <v>0</v>
      </c>
      <c r="E18" s="38">
        <f>SUM(träningsdagbokjan:träningsdagbokdecember!E18:E18)</f>
        <v>0</v>
      </c>
      <c r="F18" s="38">
        <f>SUM(träningsdagbokjan:träningsdagbokdecember!F18:F18)</f>
        <v>0</v>
      </c>
      <c r="G18" s="38">
        <f>SUM(träningsdagbokjan:träningsdagbokdecember!G18:G18)</f>
        <v>0</v>
      </c>
      <c r="H18" s="38">
        <f>SUM(träningsdagbokjan:träningsdagbokdecember!H18:H18)</f>
        <v>0</v>
      </c>
      <c r="I18" s="38">
        <f>SUM(träningsdagbokjan:träningsdagbokdecember!I18:I18)</f>
        <v>0</v>
      </c>
      <c r="J18" s="15">
        <f>SUM($F18:$I18)</f>
        <v>0</v>
      </c>
    </row>
    <row r="19" spans="1:10" s="1" customFormat="1" ht="12.75">
      <c r="A19" s="18">
        <v>15</v>
      </c>
      <c r="B19" s="54"/>
      <c r="C19" s="54"/>
      <c r="D19" s="55">
        <f>SUM(träningsdagbokjan:träningsdagbokdecember!D19:D19)</f>
        <v>0</v>
      </c>
      <c r="E19" s="38">
        <f>SUM(träningsdagbokjan:träningsdagbokdecember!E19:E19)</f>
        <v>0</v>
      </c>
      <c r="F19" s="38">
        <f>SUM(träningsdagbokjan:träningsdagbokdecember!F19:F19)</f>
        <v>0</v>
      </c>
      <c r="G19" s="38">
        <f>SUM(träningsdagbokjan:träningsdagbokdecember!G19:G19)</f>
        <v>0</v>
      </c>
      <c r="H19" s="38">
        <f>SUM(träningsdagbokjan:träningsdagbokdecember!H19:H19)</f>
        <v>0</v>
      </c>
      <c r="I19" s="38">
        <f>SUM(träningsdagbokjan:träningsdagbokdecember!I19:I19)</f>
        <v>0</v>
      </c>
      <c r="J19" s="15">
        <f>SUM($F19:$I19)</f>
        <v>0</v>
      </c>
    </row>
    <row r="20" spans="1:10" s="1" customFormat="1" ht="12.75">
      <c r="A20" s="18">
        <v>16</v>
      </c>
      <c r="B20" s="53"/>
      <c r="C20" s="54"/>
      <c r="D20" s="55">
        <f>SUM(träningsdagbokjan:träningsdagbokdecember!D20:D20)</f>
        <v>0</v>
      </c>
      <c r="E20" s="38">
        <f>SUM(träningsdagbokjan:träningsdagbokdecember!E20:E20)</f>
        <v>0</v>
      </c>
      <c r="F20" s="38">
        <f>SUM(träningsdagbokjan:träningsdagbokdecember!F20:F20)</f>
        <v>0</v>
      </c>
      <c r="G20" s="38">
        <f>SUM(träningsdagbokjan:träningsdagbokdecember!G20:G20)</f>
        <v>0</v>
      </c>
      <c r="H20" s="38">
        <f>SUM(träningsdagbokjan:träningsdagbokdecember!H20:H20)</f>
        <v>0</v>
      </c>
      <c r="I20" s="38">
        <f>SUM(träningsdagbokjan:träningsdagbokdecember!I20:I20)</f>
        <v>0</v>
      </c>
      <c r="J20" s="15">
        <f>SUM($F20:$I20)</f>
        <v>0</v>
      </c>
    </row>
    <row r="21" spans="1:10" s="1" customFormat="1" ht="12.75">
      <c r="A21" s="18">
        <v>17</v>
      </c>
      <c r="B21" s="54"/>
      <c r="C21" s="54"/>
      <c r="D21" s="55">
        <f>SUM(träningsdagbokjan:träningsdagbokdecember!D21:D21)</f>
        <v>0</v>
      </c>
      <c r="E21" s="38">
        <f>SUM(träningsdagbokjan:träningsdagbokdecember!E21:E21)</f>
        <v>0</v>
      </c>
      <c r="F21" s="38">
        <f>SUM(träningsdagbokjan:träningsdagbokdecember!F21:F21)</f>
        <v>0</v>
      </c>
      <c r="G21" s="38">
        <f>SUM(träningsdagbokjan:träningsdagbokdecember!G21:G21)</f>
        <v>0</v>
      </c>
      <c r="H21" s="38">
        <f>SUM(träningsdagbokjan:träningsdagbokdecember!H21:H21)</f>
        <v>0</v>
      </c>
      <c r="I21" s="38">
        <f>SUM(träningsdagbokjan:träningsdagbokdecember!I21:I21)</f>
        <v>0</v>
      </c>
      <c r="J21" s="15">
        <f>SUM($F21:$I21)</f>
        <v>0</v>
      </c>
    </row>
    <row r="22" spans="1:10" s="1" customFormat="1" ht="12.75">
      <c r="A22" s="18">
        <v>18</v>
      </c>
      <c r="B22" s="54"/>
      <c r="C22" s="54"/>
      <c r="D22" s="55">
        <f>SUM(träningsdagbokjan:träningsdagbokdecember!D22:D22)</f>
        <v>0</v>
      </c>
      <c r="E22" s="38">
        <f>SUM(träningsdagbokjan:träningsdagbokdecember!E22:E22)</f>
        <v>0</v>
      </c>
      <c r="F22" s="38">
        <f>SUM(träningsdagbokjan:träningsdagbokdecember!F22:F22)</f>
        <v>0</v>
      </c>
      <c r="G22" s="38">
        <f>SUM(träningsdagbokjan:träningsdagbokdecember!G22:G22)</f>
        <v>0</v>
      </c>
      <c r="H22" s="38">
        <f>SUM(träningsdagbokjan:träningsdagbokdecember!H22:H22)</f>
        <v>0</v>
      </c>
      <c r="I22" s="38">
        <f>SUM(träningsdagbokjan:träningsdagbokdecember!I22:I22)</f>
        <v>0</v>
      </c>
      <c r="J22" s="15">
        <f>SUM($F22:$I22)</f>
        <v>0</v>
      </c>
    </row>
    <row r="23" spans="1:10" s="1" customFormat="1" ht="12.75">
      <c r="A23" s="18">
        <v>19</v>
      </c>
      <c r="B23" s="54"/>
      <c r="C23" s="54"/>
      <c r="D23" s="55">
        <f>SUM(träningsdagbokjan:träningsdagbokdecember!D23:D23)</f>
        <v>0</v>
      </c>
      <c r="E23" s="38">
        <f>SUM(träningsdagbokjan:träningsdagbokdecember!E23:E23)</f>
        <v>0</v>
      </c>
      <c r="F23" s="38">
        <f>SUM(träningsdagbokjan:träningsdagbokdecember!F23:F23)</f>
        <v>0</v>
      </c>
      <c r="G23" s="38">
        <f>SUM(träningsdagbokjan:träningsdagbokdecember!G23:G23)</f>
        <v>0</v>
      </c>
      <c r="H23" s="38">
        <f>SUM(träningsdagbokjan:träningsdagbokdecember!H23:H23)</f>
        <v>0</v>
      </c>
      <c r="I23" s="38">
        <f>SUM(träningsdagbokjan:träningsdagbokdecember!I23:I23)</f>
        <v>0</v>
      </c>
      <c r="J23" s="15">
        <f>SUM($F23:$I23)</f>
        <v>0</v>
      </c>
    </row>
    <row r="24" spans="1:10" s="1" customFormat="1" ht="12.75">
      <c r="A24" s="18">
        <v>20</v>
      </c>
      <c r="B24" s="54"/>
      <c r="C24" s="54"/>
      <c r="D24" s="55">
        <f>SUM(träningsdagbokjan:träningsdagbokdecember!D24:D24)</f>
        <v>0</v>
      </c>
      <c r="E24" s="38">
        <f>SUM(träningsdagbokjan:träningsdagbokdecember!E24:E24)</f>
        <v>0</v>
      </c>
      <c r="F24" s="38">
        <f>SUM(träningsdagbokjan:träningsdagbokdecember!F24:F24)</f>
        <v>0</v>
      </c>
      <c r="G24" s="38">
        <f>SUM(träningsdagbokjan:träningsdagbokdecember!G24:G24)</f>
        <v>0</v>
      </c>
      <c r="H24" s="38">
        <f>SUM(träningsdagbokjan:träningsdagbokdecember!H24:H24)</f>
        <v>0</v>
      </c>
      <c r="I24" s="38">
        <f>SUM(träningsdagbokjan:träningsdagbokdecember!I24:I24)</f>
        <v>0</v>
      </c>
      <c r="J24" s="15">
        <f>SUM($F24:$I24)</f>
        <v>0</v>
      </c>
    </row>
    <row r="25" spans="1:10" s="1" customFormat="1" ht="12.75">
      <c r="A25" s="18">
        <v>21</v>
      </c>
      <c r="B25" s="54"/>
      <c r="C25" s="54"/>
      <c r="D25" s="55">
        <f>SUM(träningsdagbokjan:träningsdagbokdecember!D25:D25)</f>
        <v>0</v>
      </c>
      <c r="E25" s="38">
        <f>SUM(träningsdagbokjan:träningsdagbokdecember!E25:E25)</f>
        <v>0</v>
      </c>
      <c r="F25" s="38">
        <f>SUM(träningsdagbokjan:träningsdagbokdecember!F25:F25)</f>
        <v>0</v>
      </c>
      <c r="G25" s="38">
        <f>SUM(träningsdagbokjan:träningsdagbokdecember!G25:G25)</f>
        <v>0</v>
      </c>
      <c r="H25" s="38">
        <f>SUM(träningsdagbokjan:träningsdagbokdecember!H25:H25)</f>
        <v>0</v>
      </c>
      <c r="I25" s="38">
        <f>SUM(träningsdagbokjan:träningsdagbokdecember!I25:I25)</f>
        <v>0</v>
      </c>
      <c r="J25" s="15">
        <f>SUM($F25:$I25)</f>
        <v>0</v>
      </c>
    </row>
    <row r="26" spans="1:10" s="1" customFormat="1" ht="12.75">
      <c r="A26" s="18">
        <v>22</v>
      </c>
      <c r="B26" s="53"/>
      <c r="C26" s="54"/>
      <c r="D26" s="55">
        <f>SUM(träningsdagbokjan:träningsdagbokdecember!D26:D26)</f>
        <v>0</v>
      </c>
      <c r="E26" s="38">
        <f>SUM(träningsdagbokjan:träningsdagbokdecember!E26:E26)</f>
        <v>0</v>
      </c>
      <c r="F26" s="38">
        <f>SUM(träningsdagbokjan:träningsdagbokdecember!F26:F26)</f>
        <v>0</v>
      </c>
      <c r="G26" s="38">
        <f>SUM(träningsdagbokjan:träningsdagbokdecember!G26:G26)</f>
        <v>0</v>
      </c>
      <c r="H26" s="38">
        <f>SUM(träningsdagbokjan:träningsdagbokdecember!H26:H26)</f>
        <v>0</v>
      </c>
      <c r="I26" s="38">
        <f>SUM(träningsdagbokjan:träningsdagbokdecember!I26:I26)</f>
        <v>0</v>
      </c>
      <c r="J26" s="15">
        <f>SUM($F26:$I26)</f>
        <v>0</v>
      </c>
    </row>
    <row r="27" spans="1:10" s="1" customFormat="1" ht="12.75">
      <c r="A27" s="18">
        <v>23</v>
      </c>
      <c r="B27" s="53"/>
      <c r="C27" s="54"/>
      <c r="D27" s="55">
        <f>SUM(träningsdagbokjan:träningsdagbokdecember!D27:D27)</f>
        <v>0</v>
      </c>
      <c r="E27" s="38">
        <f>SUM(träningsdagbokjan:träningsdagbokdecember!E27:E27)</f>
        <v>0</v>
      </c>
      <c r="F27" s="38">
        <f>SUM(träningsdagbokjan:träningsdagbokdecember!F27:F27)</f>
        <v>0</v>
      </c>
      <c r="G27" s="38">
        <f>SUM(träningsdagbokjan:träningsdagbokdecember!G27:G27)</f>
        <v>0</v>
      </c>
      <c r="H27" s="38">
        <f>SUM(träningsdagbokjan:träningsdagbokdecember!H27:H27)</f>
        <v>0</v>
      </c>
      <c r="I27" s="38">
        <f>SUM(träningsdagbokjan:träningsdagbokdecember!I27:I27)</f>
        <v>0</v>
      </c>
      <c r="J27" s="15">
        <f>SUM($F27:$I27)</f>
        <v>0</v>
      </c>
    </row>
    <row r="28" spans="1:10" s="1" customFormat="1" ht="12.75">
      <c r="A28" s="18">
        <v>24</v>
      </c>
      <c r="B28" s="54"/>
      <c r="C28" s="54"/>
      <c r="D28" s="55">
        <f>SUM(träningsdagbokjan:träningsdagbokdecember!D28:D28)</f>
        <v>0</v>
      </c>
      <c r="E28" s="38">
        <f>SUM(träningsdagbokjan:träningsdagbokdecember!E28:E28)</f>
        <v>0</v>
      </c>
      <c r="F28" s="38">
        <f>SUM(träningsdagbokjan:träningsdagbokdecember!F28:F28)</f>
        <v>0</v>
      </c>
      <c r="G28" s="38">
        <f>SUM(träningsdagbokjan:träningsdagbokdecember!G28:G28)</f>
        <v>0</v>
      </c>
      <c r="H28" s="38">
        <f>SUM(träningsdagbokjan:träningsdagbokdecember!H28:H28)</f>
        <v>0</v>
      </c>
      <c r="I28" s="38">
        <f>SUM(träningsdagbokjan:träningsdagbokdecember!I28:I28)</f>
        <v>0</v>
      </c>
      <c r="J28" s="15">
        <f>SUM($F28:$I28)</f>
        <v>0</v>
      </c>
    </row>
    <row r="29" spans="1:10" s="1" customFormat="1" ht="12.75">
      <c r="A29" s="18">
        <v>25</v>
      </c>
      <c r="B29" s="54"/>
      <c r="C29" s="54"/>
      <c r="D29" s="55">
        <f>SUM(träningsdagbokjan:träningsdagbokdecember!D29:D29)</f>
        <v>0</v>
      </c>
      <c r="E29" s="38">
        <f>SUM(träningsdagbokjan:träningsdagbokdecember!E29:E29)</f>
        <v>0</v>
      </c>
      <c r="F29" s="38">
        <f>SUM(träningsdagbokjan:träningsdagbokdecember!F29:F29)</f>
        <v>0</v>
      </c>
      <c r="G29" s="38">
        <f>SUM(träningsdagbokjan:träningsdagbokdecember!G29:G29)</f>
        <v>0</v>
      </c>
      <c r="H29" s="38">
        <f>SUM(träningsdagbokjan:träningsdagbokdecember!H29:H29)</f>
        <v>0</v>
      </c>
      <c r="I29" s="38">
        <f>SUM(träningsdagbokjan:träningsdagbokdecember!I29:I29)</f>
        <v>0</v>
      </c>
      <c r="J29" s="15">
        <f>SUM($F29:$I29)</f>
        <v>0</v>
      </c>
    </row>
    <row r="30" spans="1:10" s="1" customFormat="1" ht="12.75">
      <c r="A30" s="18">
        <v>26</v>
      </c>
      <c r="B30" s="54"/>
      <c r="C30" s="54"/>
      <c r="D30" s="55">
        <f>SUM(träningsdagbokjan:träningsdagbokdecember!D30:D30)</f>
        <v>0</v>
      </c>
      <c r="E30" s="38">
        <f>SUM(träningsdagbokjan:träningsdagbokdecember!E30:E30)</f>
        <v>0</v>
      </c>
      <c r="F30" s="38">
        <f>SUM(träningsdagbokjan:träningsdagbokdecember!F30:F30)</f>
        <v>0</v>
      </c>
      <c r="G30" s="38">
        <f>SUM(träningsdagbokjan:träningsdagbokdecember!G30:G30)</f>
        <v>0</v>
      </c>
      <c r="H30" s="38">
        <f>SUM(träningsdagbokjan:träningsdagbokdecember!H30:H30)</f>
        <v>0</v>
      </c>
      <c r="I30" s="38">
        <f>SUM(träningsdagbokjan:träningsdagbokdecember!I30:I30)</f>
        <v>0</v>
      </c>
      <c r="J30" s="15">
        <f>SUM($F30:$I30)</f>
        <v>0</v>
      </c>
    </row>
    <row r="31" spans="1:10" s="1" customFormat="1" ht="12.75">
      <c r="A31" s="18">
        <v>27</v>
      </c>
      <c r="B31" s="54"/>
      <c r="C31" s="54"/>
      <c r="D31" s="55">
        <f>SUM(träningsdagbokjan:träningsdagbokdecember!D31:D31)</f>
        <v>0</v>
      </c>
      <c r="E31" s="38">
        <f>SUM(träningsdagbokjan:träningsdagbokdecember!E31:E31)</f>
        <v>0</v>
      </c>
      <c r="F31" s="38">
        <f>SUM(träningsdagbokjan:träningsdagbokdecember!F31:F31)</f>
        <v>0</v>
      </c>
      <c r="G31" s="38">
        <f>SUM(träningsdagbokjan:träningsdagbokdecember!G31:G31)</f>
        <v>0</v>
      </c>
      <c r="H31" s="38">
        <f>SUM(träningsdagbokjan:träningsdagbokdecember!H31:H31)</f>
        <v>0</v>
      </c>
      <c r="I31" s="38">
        <f>SUM(träningsdagbokjan:träningsdagbokdecember!I31:I31)</f>
        <v>0</v>
      </c>
      <c r="J31" s="15">
        <f>SUM($F31:$I31)</f>
        <v>0</v>
      </c>
    </row>
    <row r="32" spans="1:10" s="1" customFormat="1" ht="12.75">
      <c r="A32" s="18">
        <v>28</v>
      </c>
      <c r="B32" s="54"/>
      <c r="C32" s="54"/>
      <c r="D32" s="55">
        <f>SUM(träningsdagbokjan:träningsdagbokdecember!D32:D32)</f>
        <v>0</v>
      </c>
      <c r="E32" s="38">
        <f>SUM(träningsdagbokjan:träningsdagbokdecember!E32:E32)</f>
        <v>0</v>
      </c>
      <c r="F32" s="38">
        <f>SUM(träningsdagbokjan:träningsdagbokdecember!F32:F32)</f>
        <v>0</v>
      </c>
      <c r="G32" s="38">
        <f>SUM(träningsdagbokjan:träningsdagbokdecember!G32:G32)</f>
        <v>0</v>
      </c>
      <c r="H32" s="38">
        <f>SUM(träningsdagbokjan:träningsdagbokdecember!H32:H32)</f>
        <v>0</v>
      </c>
      <c r="I32" s="38">
        <f>SUM(träningsdagbokjan:träningsdagbokdecember!I32:I32)</f>
        <v>0</v>
      </c>
      <c r="J32" s="15">
        <f>SUM($F32:$I32)</f>
        <v>0</v>
      </c>
    </row>
    <row r="33" spans="1:10" s="1" customFormat="1" ht="12.75">
      <c r="A33" s="18">
        <v>29</v>
      </c>
      <c r="B33" s="54"/>
      <c r="C33" s="54"/>
      <c r="D33" s="55">
        <f>SUM(träningsdagbokjan:träningsdagbokdecember!D33:D33)</f>
        <v>0</v>
      </c>
      <c r="E33" s="38">
        <f>SUM(träningsdagbokjan:träningsdagbokdecember!E33:E33)</f>
        <v>0</v>
      </c>
      <c r="F33" s="38">
        <f>SUM(träningsdagbokjan:träningsdagbokdecember!F33:F33)</f>
        <v>0</v>
      </c>
      <c r="G33" s="38">
        <f>SUM(träningsdagbokjan:träningsdagbokdecember!G33:G33)</f>
        <v>0</v>
      </c>
      <c r="H33" s="38">
        <f>SUM(träningsdagbokjan:träningsdagbokdecember!H33:H33)</f>
        <v>0</v>
      </c>
      <c r="I33" s="38">
        <f>SUM(träningsdagbokjan:träningsdagbokdecember!I33:I33)</f>
        <v>0</v>
      </c>
      <c r="J33" s="15">
        <f>SUM($F33:$I33)</f>
        <v>0</v>
      </c>
    </row>
    <row r="34" spans="1:10" s="1" customFormat="1" ht="12.75">
      <c r="A34" s="18">
        <v>30</v>
      </c>
      <c r="B34" s="54"/>
      <c r="C34" s="54"/>
      <c r="D34" s="55">
        <f>SUM(träningsdagbokjan:träningsdagbokdecember!D34:D34)</f>
        <v>0</v>
      </c>
      <c r="E34" s="38">
        <f>SUM(träningsdagbokjan:träningsdagbokdecember!E34:E34)</f>
        <v>0</v>
      </c>
      <c r="F34" s="38">
        <f>SUM(träningsdagbokjan:träningsdagbokdecember!F34:F34)</f>
        <v>0</v>
      </c>
      <c r="G34" s="38">
        <f>SUM(träningsdagbokjan:träningsdagbokdecember!G34:G34)</f>
        <v>0</v>
      </c>
      <c r="H34" s="38">
        <f>SUM(träningsdagbokjan:träningsdagbokdecember!H34:H34)</f>
        <v>0</v>
      </c>
      <c r="I34" s="38">
        <f>SUM(träningsdagbokjan:träningsdagbokdecember!I34:I34)</f>
        <v>0</v>
      </c>
      <c r="J34" s="15"/>
    </row>
    <row r="35" spans="1:10" s="1" customFormat="1" ht="12.75">
      <c r="A35" s="18">
        <v>31</v>
      </c>
      <c r="B35" s="53"/>
      <c r="C35" s="54"/>
      <c r="D35" s="55">
        <f>SUM(träningsdagbokjan:träningsdagbokdecember!D35:D35)</f>
        <v>0</v>
      </c>
      <c r="E35" s="38">
        <f>SUM(träningsdagbokjan:träningsdagbokdecember!E35:E35)</f>
        <v>0</v>
      </c>
      <c r="F35" s="38">
        <f>SUM(träningsdagbokjan:träningsdagbokdecember!F35:F35)</f>
        <v>0</v>
      </c>
      <c r="G35" s="38">
        <f>SUM(träningsdagbokjan:träningsdagbokdecember!G35:G35)</f>
        <v>0</v>
      </c>
      <c r="H35" s="38">
        <f>SUM(träningsdagbokjan:träningsdagbokdecember!H35:H35)</f>
        <v>0</v>
      </c>
      <c r="I35" s="38">
        <f>SUM(träningsdagbokjan:träningsdagbokdecember!I35:I35)</f>
        <v>0</v>
      </c>
      <c r="J35" s="15">
        <f>SUM($F35:$I35)</f>
        <v>0</v>
      </c>
    </row>
    <row r="36" spans="1:10" s="1" customFormat="1" ht="12.75">
      <c r="A36" s="57">
        <f>COUNTIF(A5:A35,"&gt;0")</f>
        <v>31</v>
      </c>
      <c r="B36" s="57">
        <f>COUNTIF(D5:D35,"&gt;0")</f>
        <v>0</v>
      </c>
      <c r="C36" s="21"/>
      <c r="D36" s="64">
        <f>SUM(D5:D35)</f>
        <v>0</v>
      </c>
      <c r="E36" s="44">
        <f>SUM(E5:E35)</f>
        <v>0</v>
      </c>
      <c r="F36" s="22">
        <f>SUM(F5:F35)</f>
        <v>0</v>
      </c>
      <c r="G36" s="22">
        <f>SUM(G5:G35)</f>
        <v>0</v>
      </c>
      <c r="H36" s="22">
        <f>SUM(H5:H35)</f>
        <v>0</v>
      </c>
      <c r="I36" s="22">
        <f>SUM(I5:I35)</f>
        <v>0</v>
      </c>
      <c r="J36" s="22">
        <f>SUM(J5:J35)</f>
        <v>0</v>
      </c>
    </row>
    <row r="37" spans="1:10" s="1" customFormat="1" ht="12.75">
      <c r="A37" s="59" t="s">
        <v>719</v>
      </c>
      <c r="B37" s="60" t="s">
        <v>720</v>
      </c>
      <c r="C37" s="46" t="s">
        <v>721</v>
      </c>
      <c r="D37" s="46" t="s">
        <v>722</v>
      </c>
      <c r="E37" s="46" t="s">
        <v>723</v>
      </c>
      <c r="F37" s="46" t="s">
        <v>724</v>
      </c>
      <c r="G37" s="61" t="s">
        <v>725</v>
      </c>
      <c r="H37" s="61" t="s">
        <v>726</v>
      </c>
      <c r="I37" s="61" t="s">
        <v>727</v>
      </c>
      <c r="J37" s="47" t="s">
        <v>728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4">
    <mergeCell ref="A1:J1"/>
    <mergeCell ref="K1:M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pane xSplit="2" ySplit="4" topLeftCell="C5" activePane="bottomLef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2.75"/>
  <cols>
    <col min="1" max="1" width="11.140625" style="1" customWidth="1"/>
    <col min="2" max="2" width="23.28125" style="1" customWidth="1"/>
    <col min="3" max="3" width="11.421875" style="1" customWidth="1"/>
    <col min="4" max="4" width="10.57421875" style="1" customWidth="1"/>
    <col min="5" max="5" width="11.00390625" style="1" customWidth="1"/>
    <col min="6" max="6" width="10.57421875" style="1" customWidth="1"/>
    <col min="7" max="7" width="10.00390625" style="1" customWidth="1"/>
    <col min="8" max="9" width="7.421875" style="1" customWidth="1"/>
    <col min="10" max="10" width="7.00390625" style="1" customWidth="1"/>
    <col min="11" max="11" width="9.8515625" style="1" customWidth="1"/>
    <col min="12" max="12" width="9.00390625" style="1" customWidth="1"/>
    <col min="13" max="13" width="10.421875" style="1" customWidth="1"/>
    <col min="14" max="14" width="7.7109375" style="1" customWidth="1"/>
    <col min="15" max="15" width="8.28125" style="1" customWidth="1"/>
    <col min="16" max="16" width="8.00390625" style="1" customWidth="1"/>
    <col min="17" max="17" width="9.00390625" style="1" customWidth="1"/>
    <col min="18" max="18" width="9.57421875" style="1" customWidth="1"/>
    <col min="19" max="19" width="10.00390625" style="1" customWidth="1"/>
    <col min="20" max="20" width="9.7109375" style="1" customWidth="1"/>
    <col min="21" max="256" width="9.00390625" style="1" customWidth="1"/>
  </cols>
  <sheetData>
    <row r="1" spans="1:20" s="1" customFormat="1" ht="15">
      <c r="A1" s="39" t="s">
        <v>52</v>
      </c>
      <c r="B1" s="39"/>
      <c r="C1" s="39"/>
      <c r="D1" s="39"/>
      <c r="E1" s="39"/>
      <c r="F1" s="39"/>
      <c r="G1" s="39"/>
      <c r="H1" s="39"/>
      <c r="I1" s="40" t="s">
        <v>53</v>
      </c>
      <c r="J1" s="40"/>
      <c r="K1" s="40"/>
      <c r="L1" s="40" t="s">
        <v>54</v>
      </c>
      <c r="M1" s="3" t="s">
        <v>55</v>
      </c>
      <c r="N1" s="3"/>
      <c r="O1" s="3"/>
      <c r="P1" s="4">
        <f>COUNTIF(N5:N54,"&gt;-3")</f>
        <v>0</v>
      </c>
      <c r="Q1" s="3" t="s">
        <v>56</v>
      </c>
      <c r="R1" s="3"/>
      <c r="S1" s="3"/>
      <c r="T1" s="41">
        <v>600</v>
      </c>
    </row>
    <row r="2" spans="1:20" s="1" customFormat="1" ht="15">
      <c r="A2" s="39" t="s">
        <v>57</v>
      </c>
      <c r="B2" s="39"/>
      <c r="C2" s="39"/>
      <c r="D2" s="39"/>
      <c r="E2" s="39"/>
      <c r="F2" s="39"/>
      <c r="G2" s="39"/>
      <c r="H2" s="39"/>
      <c r="I2" s="40" t="s">
        <v>58</v>
      </c>
      <c r="J2" s="40"/>
      <c r="K2" s="40"/>
      <c r="L2" s="40" t="s">
        <v>59</v>
      </c>
      <c r="M2" s="3" t="s">
        <v>60</v>
      </c>
      <c r="N2" s="3"/>
      <c r="O2" s="3"/>
      <c r="P2" s="4">
        <f>COUNTIF(N5:N54,"=-3")</f>
        <v>0</v>
      </c>
      <c r="Q2" s="3" t="s">
        <v>61</v>
      </c>
      <c r="R2" s="3"/>
      <c r="S2" s="3"/>
      <c r="T2" s="3">
        <v>46761</v>
      </c>
    </row>
    <row r="3" spans="1:20" s="1" customFormat="1" ht="15.75">
      <c r="A3" s="39"/>
      <c r="B3" s="39"/>
      <c r="C3" s="39"/>
      <c r="D3" s="39"/>
      <c r="E3" s="39"/>
      <c r="F3" s="39"/>
      <c r="G3" s="39"/>
      <c r="H3" s="39"/>
      <c r="I3" s="40" t="s">
        <v>62</v>
      </c>
      <c r="J3" s="40"/>
      <c r="K3" s="40"/>
      <c r="L3" s="40" t="s">
        <v>63</v>
      </c>
      <c r="M3" s="3" t="s">
        <v>64</v>
      </c>
      <c r="N3" s="3"/>
      <c r="O3" s="3"/>
      <c r="P3" s="4" t="e">
        <f>AVERAGE(S5:S54)</f>
        <v>#VALUE!</v>
      </c>
      <c r="Q3" s="3" t="s">
        <v>65</v>
      </c>
      <c r="R3" s="3"/>
      <c r="S3" s="3"/>
      <c r="T3" s="3">
        <v>69518</v>
      </c>
    </row>
    <row r="4" spans="1:20" s="1" customFormat="1" ht="12.75">
      <c r="A4" s="8" t="s">
        <v>66</v>
      </c>
      <c r="B4" s="9" t="s">
        <v>67</v>
      </c>
      <c r="C4" s="9" t="s">
        <v>68</v>
      </c>
      <c r="D4" s="9" t="s">
        <v>69</v>
      </c>
      <c r="E4" s="9" t="s">
        <v>70</v>
      </c>
      <c r="F4" s="10" t="s">
        <v>71</v>
      </c>
      <c r="G4" s="11" t="s">
        <v>72</v>
      </c>
      <c r="H4" s="11" t="s">
        <v>73</v>
      </c>
      <c r="I4" s="11" t="s">
        <v>74</v>
      </c>
      <c r="J4" s="9" t="s">
        <v>75</v>
      </c>
      <c r="K4" s="10" t="s">
        <v>76</v>
      </c>
      <c r="L4" s="10" t="s">
        <v>77</v>
      </c>
      <c r="M4" s="9" t="s">
        <v>78</v>
      </c>
      <c r="N4" s="9" t="s">
        <v>79</v>
      </c>
      <c r="O4" s="9" t="s">
        <v>80</v>
      </c>
      <c r="P4" s="9" t="s">
        <v>81</v>
      </c>
      <c r="Q4" s="9" t="s">
        <v>82</v>
      </c>
      <c r="R4" s="9" t="s">
        <v>83</v>
      </c>
      <c r="S4" s="10" t="s">
        <v>84</v>
      </c>
      <c r="T4" s="9" t="s">
        <v>85</v>
      </c>
    </row>
    <row r="5" spans="1:20" s="1" customFormat="1" ht="12.75">
      <c r="A5" s="12"/>
      <c r="B5" s="13"/>
      <c r="C5" s="16"/>
      <c r="D5" s="16"/>
      <c r="E5" s="16"/>
      <c r="F5" s="15">
        <f>(IF($C5&gt;$T$1,$T$1*$C$57,$C5*$C$57)/10)+(IF($D5&gt;$T$1,$T$1*$D$57,$D5*$D$57)/10)+(($E5*$E$57)/10)</f>
        <v>0</v>
      </c>
      <c r="G5" s="14"/>
      <c r="H5" s="14"/>
      <c r="I5" s="14"/>
      <c r="J5" s="14"/>
      <c r="K5" s="15">
        <f>SUM($C5:$E5)</f>
        <v>0</v>
      </c>
      <c r="L5" s="15">
        <f>SUM($G5:$K5)</f>
        <v>0</v>
      </c>
      <c r="M5" s="13"/>
      <c r="N5" s="16"/>
      <c r="O5" s="16"/>
      <c r="P5" s="17"/>
      <c r="Q5" s="17"/>
      <c r="R5" s="13"/>
      <c r="S5" s="42">
        <f>IF($R5&gt;0,(((HOUR($P5)*3600+MINUTE($P5)*60+SECOND($P5))/($R5/1000))/60),"")</f>
      </c>
      <c r="T5" s="16">
        <v>1</v>
      </c>
    </row>
    <row r="6" spans="1:20" s="1" customFormat="1" ht="12.75">
      <c r="A6" s="12"/>
      <c r="B6" s="13"/>
      <c r="C6" s="16"/>
      <c r="D6" s="16"/>
      <c r="E6" s="16"/>
      <c r="F6" s="15">
        <f>(IF($C6&gt;$T$1,$T$1*$C$57,$C6*$C$57)/10)+(IF($D6&gt;$T$1,$T$1*$D$57,$D6*$D$57)/10)+(($E6*$E$57)/10)</f>
        <v>0</v>
      </c>
      <c r="G6" s="14"/>
      <c r="H6" s="14"/>
      <c r="I6" s="14"/>
      <c r="J6" s="14"/>
      <c r="K6" s="15">
        <f>SUM($C6:$E6)</f>
        <v>0</v>
      </c>
      <c r="L6" s="15">
        <f>SUM($G6:$K6)</f>
        <v>0</v>
      </c>
      <c r="M6" s="13"/>
      <c r="N6" s="16"/>
      <c r="O6" s="16"/>
      <c r="P6" s="17"/>
      <c r="Q6" s="17"/>
      <c r="R6" s="16"/>
      <c r="S6" s="42">
        <f>IF($R6&gt;0,(((HOUR($P6)*3600+MINUTE($P6)*60+SECOND($P6))/($R6/1000))/60),"")</f>
      </c>
      <c r="T6" s="16">
        <v>2</v>
      </c>
    </row>
    <row r="7" spans="1:20" s="1" customFormat="1" ht="12.75">
      <c r="A7" s="12"/>
      <c r="B7" s="13"/>
      <c r="C7" s="16"/>
      <c r="D7" s="16"/>
      <c r="E7" s="16"/>
      <c r="F7" s="15">
        <f>(IF($C7&gt;$T$1,$T$1*$C$57,$C7*$C$57)/10)+(IF($D7&gt;$T$1,$T$1*$D$57,$D7*$D$57)/10)+(($E7*$E$57)/10)</f>
        <v>0</v>
      </c>
      <c r="G7" s="14"/>
      <c r="H7" s="14"/>
      <c r="I7" s="14"/>
      <c r="J7" s="14"/>
      <c r="K7" s="15">
        <f>SUM($C7:$E7)</f>
        <v>0</v>
      </c>
      <c r="L7" s="15">
        <f>SUM($G7:$K7)</f>
        <v>0</v>
      </c>
      <c r="M7" s="13"/>
      <c r="N7" s="16"/>
      <c r="O7" s="16"/>
      <c r="P7" s="17"/>
      <c r="Q7" s="17"/>
      <c r="R7" s="16"/>
      <c r="S7" s="42">
        <f>IF($R7&gt;0,(((HOUR($P7)*3600+MINUTE($P7)*60+SECOND($P7))/($R7/1000))/60),"")</f>
      </c>
      <c r="T7" s="16">
        <v>3</v>
      </c>
    </row>
    <row r="8" spans="1:20" s="1" customFormat="1" ht="12.75">
      <c r="A8" s="12"/>
      <c r="B8" s="13"/>
      <c r="C8" s="16"/>
      <c r="D8" s="16"/>
      <c r="E8" s="16"/>
      <c r="F8" s="15">
        <f>(IF($C8&gt;$T$1,$T$1*$C$57,$C8*$C$57)/10)+(IF($D8&gt;$T$1,$T$1*$D$57,$D8*$D$57)/10)+(($E8*$E$57)/10)</f>
        <v>0</v>
      </c>
      <c r="G8" s="14"/>
      <c r="H8" s="14"/>
      <c r="I8" s="14"/>
      <c r="J8" s="14"/>
      <c r="K8" s="15">
        <f>SUM($C8:$E8)</f>
        <v>0</v>
      </c>
      <c r="L8" s="15">
        <f>SUM($G8:$K8)</f>
        <v>0</v>
      </c>
      <c r="M8" s="13"/>
      <c r="N8" s="16"/>
      <c r="O8" s="16"/>
      <c r="P8" s="17"/>
      <c r="Q8" s="17"/>
      <c r="R8" s="16"/>
      <c r="S8" s="42">
        <f>IF($R8&gt;0,(((HOUR($P8)*3600+MINUTE($P8)*60+SECOND($P8))/($R8/1000))/60),"")</f>
      </c>
      <c r="T8" s="16">
        <v>4</v>
      </c>
    </row>
    <row r="9" spans="1:20" s="1" customFormat="1" ht="12.75">
      <c r="A9" s="12"/>
      <c r="B9" s="13"/>
      <c r="C9" s="16"/>
      <c r="D9" s="16"/>
      <c r="E9" s="16"/>
      <c r="F9" s="15">
        <f>(IF($C9&gt;$T$1,$T$1*$C$57,$C9*$C$57)/10)+(IF($D9&gt;$T$1,$T$1*$D$57,$D9*$D$57)/10)+(($E9*$E$57)/10)</f>
        <v>0</v>
      </c>
      <c r="G9" s="14"/>
      <c r="H9" s="14"/>
      <c r="I9" s="14"/>
      <c r="J9" s="14"/>
      <c r="K9" s="15">
        <f>SUM($C9:$E9)</f>
        <v>0</v>
      </c>
      <c r="L9" s="15">
        <f>SUM($G9:$K9)</f>
        <v>0</v>
      </c>
      <c r="M9" s="13"/>
      <c r="N9" s="16"/>
      <c r="O9" s="16"/>
      <c r="P9" s="17"/>
      <c r="Q9" s="17"/>
      <c r="R9" s="16"/>
      <c r="S9" s="42">
        <f>IF($R9&gt;0,(((HOUR($P9)*3600+MINUTE($P9)*60+SECOND($P9))/($R9/1000))/60),"")</f>
      </c>
      <c r="T9" s="16">
        <v>5</v>
      </c>
    </row>
    <row r="10" spans="1:20" s="1" customFormat="1" ht="12.75">
      <c r="A10" s="12"/>
      <c r="B10" s="13"/>
      <c r="C10" s="16"/>
      <c r="D10" s="16"/>
      <c r="E10" s="16"/>
      <c r="F10" s="15">
        <f>(IF($C10&gt;$T$1,$T$1*$C$57,$C10*$C$57)/10)+(IF($D10&gt;$T$1,$T$1*$D$57,$D10*$D$57)/10)+(($E10*$E$57)/10)</f>
        <v>0</v>
      </c>
      <c r="G10" s="14"/>
      <c r="H10" s="14"/>
      <c r="I10" s="14"/>
      <c r="J10" s="14"/>
      <c r="K10" s="15">
        <f>SUM($C10:$E10)</f>
        <v>0</v>
      </c>
      <c r="L10" s="15">
        <f>SUM($G10:$K10)</f>
        <v>0</v>
      </c>
      <c r="M10" s="13"/>
      <c r="N10" s="16"/>
      <c r="O10" s="16"/>
      <c r="P10" s="17"/>
      <c r="Q10" s="17"/>
      <c r="R10" s="16"/>
      <c r="S10" s="42">
        <f>IF($R10&gt;0,(((HOUR($P10)*3600+MINUTE($P10)*60+SECOND($P10))/($R10/1000))/60),"")</f>
      </c>
      <c r="T10" s="16">
        <v>6</v>
      </c>
    </row>
    <row r="11" spans="1:20" s="1" customFormat="1" ht="12.75">
      <c r="A11" s="12"/>
      <c r="B11" s="13"/>
      <c r="C11" s="16"/>
      <c r="D11" s="16"/>
      <c r="E11" s="16"/>
      <c r="F11" s="15">
        <f>(IF($C11&gt;$T$1,$T$1*$C$57,$C11*$C$57)/10)+(IF($D11&gt;$T$1,$T$1*$D$57,$D11*$D$57)/10)+(($E11*$E$57)/10)</f>
        <v>0</v>
      </c>
      <c r="G11" s="14"/>
      <c r="H11" s="14"/>
      <c r="I11" s="14"/>
      <c r="J11" s="14"/>
      <c r="K11" s="15">
        <f>SUM($C11:$E11)</f>
        <v>0</v>
      </c>
      <c r="L11" s="15">
        <f>SUM($G11:$K11)</f>
        <v>0</v>
      </c>
      <c r="M11" s="13"/>
      <c r="N11" s="16"/>
      <c r="O11" s="16"/>
      <c r="P11" s="17"/>
      <c r="Q11" s="17"/>
      <c r="R11" s="16"/>
      <c r="S11" s="42">
        <f>IF($R11&gt;0,(((HOUR($P11)*3600+MINUTE($P11)*60+SECOND($P11))/($R11/1000))/60),"")</f>
      </c>
      <c r="T11" s="16">
        <v>7</v>
      </c>
    </row>
    <row r="12" spans="1:20" s="1" customFormat="1" ht="12.75">
      <c r="A12" s="12"/>
      <c r="B12" s="13"/>
      <c r="C12" s="16"/>
      <c r="D12" s="16"/>
      <c r="E12" s="16"/>
      <c r="F12" s="15">
        <f>(IF($C12&gt;$T$1,$T$1*$C$57,$C12*$C$57)/10)+(IF($D12&gt;$T$1,$T$1*$D$57,$D12*$D$57)/10)+(($E12*$E$57)/10)</f>
        <v>0</v>
      </c>
      <c r="G12" s="14"/>
      <c r="H12" s="14"/>
      <c r="I12" s="14"/>
      <c r="J12" s="14"/>
      <c r="K12" s="15">
        <f>SUM($C12:$E12)</f>
        <v>0</v>
      </c>
      <c r="L12" s="15">
        <f>SUM($G12:$K12)</f>
        <v>0</v>
      </c>
      <c r="M12" s="13"/>
      <c r="N12" s="16"/>
      <c r="O12" s="16"/>
      <c r="P12" s="17"/>
      <c r="Q12" s="17"/>
      <c r="R12" s="16"/>
      <c r="S12" s="42">
        <f>IF($R12&gt;0,(((HOUR($P12)*3600+MINUTE($P12)*60+SECOND($P12))/($R12/1000))/60),"")</f>
      </c>
      <c r="T12" s="16">
        <v>8</v>
      </c>
    </row>
    <row r="13" spans="1:20" s="1" customFormat="1" ht="12.75">
      <c r="A13" s="12"/>
      <c r="B13" s="13"/>
      <c r="C13" s="16"/>
      <c r="D13" s="16"/>
      <c r="E13" s="16"/>
      <c r="F13" s="15">
        <f>(IF($C13&gt;$T$1,$T$1*$C$57,$C13*$C$57)/10)+(IF($D13&gt;$T$1,$T$1*$D$57,$D13*$D$57)/10)+(($E13*$E$57)/10)</f>
        <v>0</v>
      </c>
      <c r="G13" s="14"/>
      <c r="H13" s="14"/>
      <c r="I13" s="14"/>
      <c r="J13" s="14"/>
      <c r="K13" s="15">
        <f>SUM($C13:$E13)</f>
        <v>0</v>
      </c>
      <c r="L13" s="15">
        <f>SUM($G13:$K13)</f>
        <v>0</v>
      </c>
      <c r="M13" s="13"/>
      <c r="N13" s="16"/>
      <c r="O13" s="16"/>
      <c r="P13" s="17"/>
      <c r="Q13" s="17"/>
      <c r="R13" s="16"/>
      <c r="S13" s="42">
        <f>IF($R13&gt;0,(((HOUR($P13)*3600+MINUTE($P13)*60+SECOND($P13))/($R13/1000))/60),"")</f>
      </c>
      <c r="T13" s="16">
        <v>9</v>
      </c>
    </row>
    <row r="14" spans="1:20" s="1" customFormat="1" ht="12.75">
      <c r="A14" s="12"/>
      <c r="B14" s="13"/>
      <c r="C14" s="16"/>
      <c r="D14" s="16"/>
      <c r="E14" s="16"/>
      <c r="F14" s="15">
        <f>(IF($C14&gt;$T$1,$T$1*$C$57,$C14*$C$57)/10)+(IF($D14&gt;$T$1,$T$1*$D$57,$D14*$D$57)/10)+(($E14*$E$57)/10)</f>
        <v>0</v>
      </c>
      <c r="G14" s="14"/>
      <c r="H14" s="14"/>
      <c r="I14" s="14"/>
      <c r="J14" s="14"/>
      <c r="K14" s="15">
        <f>SUM($C14:$E14)</f>
        <v>0</v>
      </c>
      <c r="L14" s="15">
        <f>SUM($G14:$K14)</f>
        <v>0</v>
      </c>
      <c r="M14" s="13"/>
      <c r="N14" s="16"/>
      <c r="O14" s="16"/>
      <c r="P14" s="17"/>
      <c r="Q14" s="17"/>
      <c r="R14" s="16"/>
      <c r="S14" s="42">
        <f>IF($R14&gt;0,(((HOUR($P14)*3600+MINUTE($P14)*60+SECOND($P14))/($R14/1000))/60),"")</f>
      </c>
      <c r="T14" s="16"/>
    </row>
    <row r="15" spans="1:20" s="1" customFormat="1" ht="12.75">
      <c r="A15" s="12"/>
      <c r="B15" s="13"/>
      <c r="C15" s="16"/>
      <c r="D15" s="16"/>
      <c r="E15" s="16"/>
      <c r="F15" s="15">
        <f>(IF($C15&gt;$T$1,$T$1*$C$57,$C15*$C$57)/10)+(IF($D15&gt;$T$1,$T$1*$D$57,$D15*$D$57)/10)+(($E15*$E$57)/10)</f>
        <v>0</v>
      </c>
      <c r="G15" s="14"/>
      <c r="H15" s="14"/>
      <c r="I15" s="14"/>
      <c r="J15" s="14"/>
      <c r="K15" s="15">
        <f>SUM($C15:$E15)</f>
        <v>0</v>
      </c>
      <c r="L15" s="15">
        <f>SUM($G15:$K15)</f>
        <v>0</v>
      </c>
      <c r="M15" s="13"/>
      <c r="N15" s="16"/>
      <c r="O15" s="16"/>
      <c r="P15" s="17"/>
      <c r="Q15" s="17"/>
      <c r="R15" s="16"/>
      <c r="S15" s="42">
        <f>IF($R15&gt;0,(((HOUR($P15)*3600+MINUTE($P15)*60+SECOND($P15))/($R15/1000))/60),"")</f>
      </c>
      <c r="T15" s="16">
        <v>11</v>
      </c>
    </row>
    <row r="16" spans="1:20" s="1" customFormat="1" ht="12.75">
      <c r="A16" s="12"/>
      <c r="B16" s="13"/>
      <c r="C16" s="16"/>
      <c r="D16" s="16"/>
      <c r="E16" s="16"/>
      <c r="F16" s="15">
        <f>(IF($C16&gt;$T$1,$T$1*$C$57,$C16*$C$57)/10)+(IF($D16&gt;$T$1,$T$1*$D$57,$D16*$D$57)/10)+(($E16*$E$57)/10)</f>
        <v>0</v>
      </c>
      <c r="G16" s="14"/>
      <c r="H16" s="14"/>
      <c r="I16" s="14"/>
      <c r="J16" s="14"/>
      <c r="K16" s="15">
        <f>SUM($C16:$E16)</f>
        <v>0</v>
      </c>
      <c r="L16" s="15">
        <f>SUM($G16:$K16)</f>
        <v>0</v>
      </c>
      <c r="M16" s="13"/>
      <c r="N16" s="16"/>
      <c r="O16" s="16"/>
      <c r="P16" s="17"/>
      <c r="Q16" s="17"/>
      <c r="R16" s="16"/>
      <c r="S16" s="42">
        <f>IF($R16&gt;0,(((HOUR($P16)*3600+MINUTE($P16)*60+SECOND($P16))/($R16/1000))/60),"")</f>
      </c>
      <c r="T16" s="16">
        <v>12</v>
      </c>
    </row>
    <row r="17" spans="1:20" s="1" customFormat="1" ht="12.75">
      <c r="A17" s="12"/>
      <c r="B17" s="13"/>
      <c r="C17" s="16"/>
      <c r="D17" s="16"/>
      <c r="E17" s="16"/>
      <c r="F17" s="15">
        <f>(IF($C17&gt;$T$1,$T$1*$C$57,$C17*$C$57)/10)+(IF($D17&gt;$T$1,$T$1*$D$57,$D17*$D$57)/10)+(($E17*$E$57)/10)</f>
        <v>0</v>
      </c>
      <c r="G17" s="14"/>
      <c r="H17" s="14"/>
      <c r="I17" s="14"/>
      <c r="J17" s="14"/>
      <c r="K17" s="15">
        <f>SUM($C17:$E17)</f>
        <v>0</v>
      </c>
      <c r="L17" s="15">
        <f>SUM($G17:$K17)</f>
        <v>0</v>
      </c>
      <c r="M17" s="13"/>
      <c r="N17" s="16"/>
      <c r="O17" s="16"/>
      <c r="P17" s="17"/>
      <c r="Q17" s="17"/>
      <c r="R17" s="16"/>
      <c r="S17" s="42">
        <f>IF($R17&gt;0,(((HOUR($P17)*3600+MINUTE($P17)*60+SECOND($P17))/($R17/1000))/60),"")</f>
      </c>
      <c r="T17" s="16">
        <v>13</v>
      </c>
    </row>
    <row r="18" spans="1:20" s="1" customFormat="1" ht="12.75">
      <c r="A18" s="12"/>
      <c r="B18" s="13"/>
      <c r="C18" s="16"/>
      <c r="D18" s="16"/>
      <c r="E18" s="16"/>
      <c r="F18" s="15">
        <f>(IF($C18&gt;$T$1,$T$1*$C$57,$C18*$C$57)/10)+(IF($D18&gt;$T$1,$T$1*$D$57,$D18*$D$57)/10)+(($E18*$E$57)/10)</f>
        <v>0</v>
      </c>
      <c r="G18" s="14"/>
      <c r="H18" s="14"/>
      <c r="I18" s="14"/>
      <c r="J18" s="14"/>
      <c r="K18" s="15">
        <f>SUM($C18:$E18)</f>
        <v>0</v>
      </c>
      <c r="L18" s="15">
        <f>SUM($G18:$K18)</f>
        <v>0</v>
      </c>
      <c r="M18" s="13"/>
      <c r="N18" s="16"/>
      <c r="O18" s="16"/>
      <c r="P18" s="17"/>
      <c r="Q18" s="17"/>
      <c r="R18" s="16"/>
      <c r="S18" s="42">
        <f>IF($R18&gt;0,(((HOUR($P18)*3600+MINUTE($P18)*60+SECOND($P18))/($R18/1000))/60),"")</f>
      </c>
      <c r="T18" s="16">
        <v>14</v>
      </c>
    </row>
    <row r="19" spans="1:20" s="1" customFormat="1" ht="12.75">
      <c r="A19" s="12"/>
      <c r="B19" s="13"/>
      <c r="C19" s="16"/>
      <c r="D19" s="16"/>
      <c r="E19" s="16"/>
      <c r="F19" s="15">
        <f>(IF($C19&gt;$T$1,$T$1*$C$57,$C19*$C$57)/10)+(IF($D19&gt;$T$1,$T$1*$D$57,$D19*$D$57)/10)+(($E19*$E$57)/10)</f>
        <v>0</v>
      </c>
      <c r="G19" s="14"/>
      <c r="H19" s="14"/>
      <c r="I19" s="14"/>
      <c r="J19" s="14"/>
      <c r="K19" s="15">
        <f>SUM($C19:$E19)</f>
        <v>0</v>
      </c>
      <c r="L19" s="15">
        <f>SUM($G19:$K19)</f>
        <v>0</v>
      </c>
      <c r="M19" s="13"/>
      <c r="N19" s="16"/>
      <c r="O19" s="16"/>
      <c r="P19" s="43"/>
      <c r="Q19" s="17"/>
      <c r="R19" s="16"/>
      <c r="S19" s="42">
        <f>IF($R19&gt;0,(((HOUR($P19)*3600+MINUTE($P19)*60+SECOND($P19))/($R19/1000))/60),"")</f>
      </c>
      <c r="T19" s="16">
        <v>15</v>
      </c>
    </row>
    <row r="20" spans="1:20" s="1" customFormat="1" ht="12.75">
      <c r="A20" s="12"/>
      <c r="B20" s="13"/>
      <c r="C20" s="16"/>
      <c r="D20" s="16"/>
      <c r="E20" s="16"/>
      <c r="F20" s="15">
        <f>(IF($C20&gt;$T$1,$T$1*$C$57,$C20*$C$57)/10)+(IF($D20&gt;$T$1,$T$1*$D$57,$D20*$D$57)/10)+(($E20*$E$57)/10)</f>
        <v>0</v>
      </c>
      <c r="G20" s="14"/>
      <c r="H20" s="14"/>
      <c r="I20" s="14"/>
      <c r="J20" s="14"/>
      <c r="K20" s="15">
        <f>SUM($C20:$E20)</f>
        <v>0</v>
      </c>
      <c r="L20" s="15">
        <f>SUM($G20:$K20)</f>
        <v>0</v>
      </c>
      <c r="M20" s="13"/>
      <c r="N20" s="16"/>
      <c r="O20" s="16"/>
      <c r="P20" s="17"/>
      <c r="Q20" s="17"/>
      <c r="R20" s="16"/>
      <c r="S20" s="42">
        <f>IF($R20&gt;0,(((HOUR($P20)*3600+MINUTE($P20)*60+SECOND($P20))/($R20/1000))/60),"")</f>
      </c>
      <c r="T20" s="16">
        <v>16</v>
      </c>
    </row>
    <row r="21" spans="1:20" s="1" customFormat="1" ht="12.75">
      <c r="A21" s="12"/>
      <c r="B21" s="13"/>
      <c r="C21" s="16"/>
      <c r="D21" s="16"/>
      <c r="E21" s="16"/>
      <c r="F21" s="15">
        <f>(IF($C21&gt;$T$1,$T$1*$C$57,$C21*$C$57)/10)+(IF($D21&gt;$T$1,$T$1*$D$57,$D21*$D$57)/10)+(($E21*$E$57)/10)</f>
        <v>0</v>
      </c>
      <c r="G21" s="14"/>
      <c r="H21" s="14"/>
      <c r="I21" s="14"/>
      <c r="J21" s="14"/>
      <c r="K21" s="15">
        <f>SUM($C21:$E21)</f>
        <v>0</v>
      </c>
      <c r="L21" s="15">
        <f>SUM($G21:$K21)</f>
        <v>0</v>
      </c>
      <c r="M21" s="13"/>
      <c r="N21" s="16"/>
      <c r="O21" s="16"/>
      <c r="P21" s="17"/>
      <c r="Q21" s="17"/>
      <c r="R21" s="16"/>
      <c r="S21" s="42">
        <f>IF($R21&gt;0,(((HOUR($P21)*3600+MINUTE($P21)*60+SECOND($P21))/($R21/1000))/60),"")</f>
      </c>
      <c r="T21" s="16">
        <v>17</v>
      </c>
    </row>
    <row r="22" spans="1:20" s="1" customFormat="1" ht="12.75">
      <c r="A22" s="12"/>
      <c r="B22" s="13"/>
      <c r="C22" s="16"/>
      <c r="D22" s="16"/>
      <c r="E22" s="16"/>
      <c r="F22" s="15">
        <f>(IF($C22&gt;$T$1,$T$1*$C$57,$C22*$C$57)/10)+(IF($D22&gt;$T$1,$T$1*$D$57,$D22*$D$57)/10)+(($E22*$E$57)/10)</f>
        <v>0</v>
      </c>
      <c r="G22" s="14"/>
      <c r="H22" s="14"/>
      <c r="I22" s="14"/>
      <c r="J22" s="14"/>
      <c r="K22" s="15">
        <f>SUM($C22:$E22)</f>
        <v>0</v>
      </c>
      <c r="L22" s="15">
        <f>SUM($G22:$K22)</f>
        <v>0</v>
      </c>
      <c r="M22" s="13"/>
      <c r="N22" s="16"/>
      <c r="O22" s="16"/>
      <c r="P22" s="43"/>
      <c r="Q22" s="17"/>
      <c r="R22" s="16"/>
      <c r="S22" s="42">
        <f>IF($R22&gt;0,(((HOUR($P22)*3600+MINUTE($P22)*60+SECOND($P22))/($R22/1000))/60),"")</f>
      </c>
      <c r="T22" s="16">
        <v>18</v>
      </c>
    </row>
    <row r="23" spans="1:20" s="1" customFormat="1" ht="12.75">
      <c r="A23" s="12"/>
      <c r="B23" s="13"/>
      <c r="C23" s="16"/>
      <c r="D23" s="16"/>
      <c r="E23" s="16"/>
      <c r="F23" s="15">
        <f>(IF($C23&gt;$T$1,$T$1*$C$57,$C23*$C$57)/10)+(IF($D23&gt;$T$1,$T$1*$D$57,$D23*$D$57)/10)+(($E23*$E$57)/10)</f>
        <v>0</v>
      </c>
      <c r="G23" s="14"/>
      <c r="H23" s="14"/>
      <c r="I23" s="14"/>
      <c r="J23" s="14"/>
      <c r="K23" s="15">
        <f>SUM($C23:$E23)</f>
        <v>0</v>
      </c>
      <c r="L23" s="15">
        <f>SUM($G23:$K23)</f>
        <v>0</v>
      </c>
      <c r="M23" s="13"/>
      <c r="N23" s="16"/>
      <c r="O23" s="16"/>
      <c r="P23" s="17"/>
      <c r="Q23" s="17"/>
      <c r="R23" s="16"/>
      <c r="S23" s="42">
        <f>IF($R23&gt;0,(((HOUR($P23)*3600+MINUTE($P23)*60+SECOND($P23))/($R23/1000))/60),"")</f>
      </c>
      <c r="T23" s="16">
        <v>19</v>
      </c>
    </row>
    <row r="24" spans="1:20" s="1" customFormat="1" ht="12.75">
      <c r="A24" s="12"/>
      <c r="B24" s="13"/>
      <c r="C24" s="16"/>
      <c r="D24" s="16"/>
      <c r="E24" s="16"/>
      <c r="F24" s="15">
        <f>(IF($C24&gt;$T$1,$T$1*$C$57,$C24*$C$57)/10)+(IF($D24&gt;$T$1,$T$1*$D$57,$D24*$D$57)/10)+(($E24*$E$57)/10)</f>
        <v>0</v>
      </c>
      <c r="G24" s="14"/>
      <c r="H24" s="14"/>
      <c r="I24" s="14"/>
      <c r="J24" s="14"/>
      <c r="K24" s="15">
        <f>SUM($C24:$E24)</f>
        <v>0</v>
      </c>
      <c r="L24" s="15">
        <f>SUM($G24:$K24)</f>
        <v>0</v>
      </c>
      <c r="M24" s="13"/>
      <c r="N24" s="16"/>
      <c r="O24" s="16"/>
      <c r="P24" s="17"/>
      <c r="Q24" s="17"/>
      <c r="R24" s="16"/>
      <c r="S24" s="42">
        <f>IF($R24&gt;0,(((HOUR($P24)*3600+MINUTE($P24)*60+SECOND($P24))/($R24/1000))/60),"")</f>
      </c>
      <c r="T24" s="16">
        <v>20</v>
      </c>
    </row>
    <row r="25" spans="1:20" s="1" customFormat="1" ht="12.75">
      <c r="A25" s="12"/>
      <c r="B25" s="13"/>
      <c r="C25" s="16"/>
      <c r="D25" s="16"/>
      <c r="E25" s="16"/>
      <c r="F25" s="15">
        <f>(IF($C25&gt;$T$1,$T$1*$C$57,$C25*$C$57)/10)+(IF($D25&gt;$T$1,$T$1*$D$57,$D25*$D$57)/10)+(($E25*$E$57)/10)</f>
        <v>0</v>
      </c>
      <c r="G25" s="14"/>
      <c r="H25" s="14"/>
      <c r="I25" s="14"/>
      <c r="J25" s="14"/>
      <c r="K25" s="15">
        <f>SUM($C25:$E25)</f>
        <v>0</v>
      </c>
      <c r="L25" s="15">
        <f>SUM($G25:$K25)</f>
        <v>0</v>
      </c>
      <c r="M25" s="13"/>
      <c r="N25" s="16"/>
      <c r="O25" s="16"/>
      <c r="P25" s="17"/>
      <c r="Q25" s="17"/>
      <c r="R25" s="16"/>
      <c r="S25" s="42">
        <f>IF($R25&gt;0,(((HOUR($P25)*3600+MINUTE($P25)*60+SECOND($P25))/($R25/1000))/60),"")</f>
      </c>
      <c r="T25" s="16">
        <v>21</v>
      </c>
    </row>
    <row r="26" spans="1:20" s="1" customFormat="1" ht="12.75">
      <c r="A26" s="12"/>
      <c r="B26" s="13"/>
      <c r="C26" s="16"/>
      <c r="D26" s="16"/>
      <c r="E26" s="16"/>
      <c r="F26" s="15">
        <f>(IF($C26&gt;$T$1,$T$1*$C$57,$C26*$C$57)/10)+(IF($D26&gt;$T$1,$T$1*$D$57,$D26*$D$57)/10)+(($E26*$E$57)/10)</f>
        <v>0</v>
      </c>
      <c r="G26" s="14"/>
      <c r="H26" s="14"/>
      <c r="I26" s="14"/>
      <c r="J26" s="14"/>
      <c r="K26" s="15">
        <f>SUM($C26:$E26)</f>
        <v>0</v>
      </c>
      <c r="L26" s="15">
        <f>SUM($G26:$K26)</f>
        <v>0</v>
      </c>
      <c r="M26" s="13"/>
      <c r="N26" s="16"/>
      <c r="O26" s="16"/>
      <c r="P26" s="17"/>
      <c r="Q26" s="17"/>
      <c r="R26" s="16"/>
      <c r="S26" s="42">
        <f>IF($R26&gt;0,(((HOUR($P26)*3600+MINUTE($P26)*60+SECOND($P26))/($R26/1000))/60),"")</f>
      </c>
      <c r="T26" s="16">
        <v>22</v>
      </c>
    </row>
    <row r="27" spans="1:20" s="1" customFormat="1" ht="12.75">
      <c r="A27" s="12"/>
      <c r="B27" s="13"/>
      <c r="C27" s="16"/>
      <c r="D27" s="16"/>
      <c r="E27" s="16"/>
      <c r="F27" s="15">
        <f>(IF($C27&gt;$T$1,$T$1*$C$57,$C27*$C$57)/10)+(IF($D27&gt;$T$1,$T$1*$D$57,$D27*$D$57)/10)+(($E27*$E$57)/10)</f>
        <v>0</v>
      </c>
      <c r="G27" s="14"/>
      <c r="H27" s="14"/>
      <c r="I27" s="14"/>
      <c r="J27" s="14"/>
      <c r="K27" s="15">
        <f>SUM($C27:$E27)</f>
        <v>0</v>
      </c>
      <c r="L27" s="15">
        <f>SUM($G27:$K27)</f>
        <v>0</v>
      </c>
      <c r="M27" s="13"/>
      <c r="N27" s="16"/>
      <c r="O27" s="16"/>
      <c r="P27" s="17"/>
      <c r="Q27" s="17"/>
      <c r="R27" s="16"/>
      <c r="S27" s="42">
        <f>IF($R27&gt;0,(((HOUR($P27)*3600+MINUTE($P27)*60+SECOND($P27))/($R27/1000))/60),"")</f>
      </c>
      <c r="T27" s="16">
        <v>23</v>
      </c>
    </row>
    <row r="28" spans="1:20" s="1" customFormat="1" ht="12.75">
      <c r="A28" s="12"/>
      <c r="B28" s="13"/>
      <c r="C28" s="16"/>
      <c r="D28" s="16"/>
      <c r="E28" s="16"/>
      <c r="F28" s="15">
        <f>(IF($C28&gt;$T$1,$T$1*$C$57,$C28*$C$57)/10)+(IF($D28&gt;$T$1,$T$1*$D$57,$D28*$D$57)/10)+(($E28*$E$57)/10)</f>
        <v>0</v>
      </c>
      <c r="G28" s="14"/>
      <c r="H28" s="14"/>
      <c r="I28" s="14"/>
      <c r="J28" s="14"/>
      <c r="K28" s="15">
        <f>SUM($C28:$E28)</f>
        <v>0</v>
      </c>
      <c r="L28" s="15">
        <f>SUM($G28:$K28)</f>
        <v>0</v>
      </c>
      <c r="M28" s="13"/>
      <c r="N28" s="16"/>
      <c r="O28" s="16"/>
      <c r="P28" s="17"/>
      <c r="Q28" s="17"/>
      <c r="R28" s="16"/>
      <c r="S28" s="42">
        <f>IF($R28&gt;0,(((HOUR($P28)*3600+MINUTE($P28)*60+SECOND($P28))/($R28/1000))/60),"")</f>
      </c>
      <c r="T28" s="16">
        <v>24</v>
      </c>
    </row>
    <row r="29" spans="1:20" s="1" customFormat="1" ht="12.75">
      <c r="A29" s="12"/>
      <c r="B29" s="13"/>
      <c r="C29" s="16"/>
      <c r="D29" s="16"/>
      <c r="E29" s="16"/>
      <c r="F29" s="15">
        <f>(IF($C29&gt;$T$1,$T$1*$C$57,$C29*$C$57)/10)+(IF($D29&gt;$T$1,$T$1*$D$57,$D29*$D$57)/10)+(($E29*$E$57)/10)</f>
        <v>0</v>
      </c>
      <c r="G29" s="14"/>
      <c r="H29" s="14"/>
      <c r="I29" s="14"/>
      <c r="J29" s="14"/>
      <c r="K29" s="15">
        <f>SUM($C29:$E29)</f>
        <v>0</v>
      </c>
      <c r="L29" s="15">
        <f>SUM($G29:$K29)</f>
        <v>0</v>
      </c>
      <c r="M29" s="13"/>
      <c r="N29" s="16"/>
      <c r="O29" s="16"/>
      <c r="P29" s="17"/>
      <c r="Q29" s="17"/>
      <c r="R29" s="16"/>
      <c r="S29" s="42">
        <f>IF($R29&gt;0,(((HOUR($P29)*3600+MINUTE($P29)*60+SECOND($P29))/($R29/1000))/60),"")</f>
      </c>
      <c r="T29" s="16">
        <v>25</v>
      </c>
    </row>
    <row r="30" spans="1:20" s="1" customFormat="1" ht="12.75">
      <c r="A30" s="12"/>
      <c r="B30" s="13"/>
      <c r="C30" s="16"/>
      <c r="D30" s="16"/>
      <c r="E30" s="16"/>
      <c r="F30" s="15">
        <f>(IF($C30&gt;$T$1,$T$1*$C$57,$C30*$C$57)/10)+(IF($D30&gt;$T$1,$T$1*$D$57,$D30*$D$57)/10)+(($E30*$E$57)/10)</f>
        <v>0</v>
      </c>
      <c r="G30" s="14"/>
      <c r="H30" s="14"/>
      <c r="I30" s="14"/>
      <c r="J30" s="14"/>
      <c r="K30" s="15">
        <f>SUM($C30:$E30)</f>
        <v>0</v>
      </c>
      <c r="L30" s="15">
        <f>SUM($G30:$K30)</f>
        <v>0</v>
      </c>
      <c r="M30" s="13"/>
      <c r="N30" s="16"/>
      <c r="O30" s="16"/>
      <c r="P30" s="17"/>
      <c r="Q30" s="17"/>
      <c r="R30" s="16"/>
      <c r="S30" s="42">
        <f>IF($R30&gt;0,(((HOUR($P30)*3600+MINUTE($P30)*60+SECOND($P30))/($R30/1000))/60),"")</f>
      </c>
      <c r="T30" s="16">
        <v>26</v>
      </c>
    </row>
    <row r="31" spans="1:20" s="1" customFormat="1" ht="12.75">
      <c r="A31" s="12"/>
      <c r="B31" s="13"/>
      <c r="C31" s="16"/>
      <c r="D31" s="16"/>
      <c r="E31" s="16"/>
      <c r="F31" s="15">
        <f>(IF($C31&gt;$T$1,$T$1*$C$57,$C31*$C$57)/10)+(IF($D31&gt;$T$1,$T$1*$D$57,$D31*$D$57)/10)+(($E31*$E$57)/10)</f>
        <v>0</v>
      </c>
      <c r="G31" s="14"/>
      <c r="H31" s="14"/>
      <c r="I31" s="14"/>
      <c r="J31" s="14"/>
      <c r="K31" s="15">
        <f>SUM($C31:$E31)</f>
        <v>0</v>
      </c>
      <c r="L31" s="15">
        <f>SUM($G31:$K31)</f>
        <v>0</v>
      </c>
      <c r="M31" s="13"/>
      <c r="N31" s="16"/>
      <c r="O31" s="16"/>
      <c r="P31" s="17"/>
      <c r="Q31" s="17"/>
      <c r="R31" s="16"/>
      <c r="S31" s="42">
        <f>IF($R31&gt;0,(((HOUR($P31)*3600+MINUTE($P31)*60+SECOND($P31))/($R31/1000))/60),"")</f>
      </c>
      <c r="T31" s="16">
        <v>27</v>
      </c>
    </row>
    <row r="32" spans="1:20" s="1" customFormat="1" ht="12.75">
      <c r="A32" s="12"/>
      <c r="B32" s="13"/>
      <c r="C32" s="16"/>
      <c r="D32" s="16"/>
      <c r="E32" s="16"/>
      <c r="F32" s="15">
        <f>(IF($C32&gt;$T$1,$T$1*$C$57,$C32*$C$57)/10)+(IF($D32&gt;$T$1,$T$1*$D$57,$D32*$D$57)/10)+(($E32*$E$57)/10)</f>
        <v>0</v>
      </c>
      <c r="G32" s="14"/>
      <c r="H32" s="14"/>
      <c r="I32" s="14"/>
      <c r="J32" s="14"/>
      <c r="K32" s="15">
        <f>SUM($C32:$E32)</f>
        <v>0</v>
      </c>
      <c r="L32" s="15">
        <f>SUM($G32:$K32)</f>
        <v>0</v>
      </c>
      <c r="M32" s="13"/>
      <c r="N32" s="16"/>
      <c r="O32" s="16"/>
      <c r="P32" s="17"/>
      <c r="Q32" s="17"/>
      <c r="R32" s="16"/>
      <c r="S32" s="42">
        <f>IF($R32&gt;0,(((HOUR($P32)*3600+MINUTE($P32)*60+SECOND($P32))/($R32/1000))/60),"")</f>
      </c>
      <c r="T32" s="16">
        <v>28</v>
      </c>
    </row>
    <row r="33" spans="1:20" s="1" customFormat="1" ht="12.75">
      <c r="A33" s="12"/>
      <c r="B33" s="13"/>
      <c r="C33" s="16"/>
      <c r="D33" s="16"/>
      <c r="E33" s="16"/>
      <c r="F33" s="15">
        <f>(IF($C33&gt;$T$1,$T$1*$C$57,$C33*$C$57)/10)+(IF($D33&gt;$T$1,$T$1*$D$57,$D33*$D$57)/10)+(($E33*$E$57)/10)</f>
        <v>0</v>
      </c>
      <c r="G33" s="14"/>
      <c r="H33" s="14"/>
      <c r="I33" s="14"/>
      <c r="J33" s="14"/>
      <c r="K33" s="15">
        <f>SUM($C33:$E33)</f>
        <v>0</v>
      </c>
      <c r="L33" s="15">
        <f>SUM($G33:$K33)</f>
        <v>0</v>
      </c>
      <c r="M33" s="13"/>
      <c r="N33" s="16"/>
      <c r="O33" s="16"/>
      <c r="P33" s="17"/>
      <c r="Q33" s="17"/>
      <c r="R33" s="16"/>
      <c r="S33" s="42">
        <f>IF($R33&gt;0,(((HOUR($P33)*3600+MINUTE($P33)*60+SECOND($P33))/($R33/1000))/60),"")</f>
      </c>
      <c r="T33" s="16">
        <v>29</v>
      </c>
    </row>
    <row r="34" spans="1:20" s="1" customFormat="1" ht="12.75">
      <c r="A34" s="12"/>
      <c r="B34" s="13"/>
      <c r="C34" s="16"/>
      <c r="D34" s="16"/>
      <c r="E34" s="16"/>
      <c r="F34" s="15">
        <f>(IF($C34&gt;$T$1,$T$1*$C$57,$C34*$C$57)/10)+(IF($D34&gt;$T$1,$T$1*$D$57,$D34*$D$57)/10)+(($E34*$E$57)/10)</f>
        <v>0</v>
      </c>
      <c r="G34" s="14"/>
      <c r="H34" s="14"/>
      <c r="I34" s="14"/>
      <c r="J34" s="14"/>
      <c r="K34" s="15">
        <f>SUM($C34:$E34)</f>
        <v>0</v>
      </c>
      <c r="L34" s="15">
        <f>SUM($G34:$K34)</f>
        <v>0</v>
      </c>
      <c r="M34" s="13"/>
      <c r="N34" s="16"/>
      <c r="O34" s="16"/>
      <c r="P34" s="17"/>
      <c r="Q34" s="17"/>
      <c r="R34" s="16"/>
      <c r="S34" s="42">
        <f>IF($R34&gt;0,(((HOUR($P34)*3600+MINUTE($P34)*60+SECOND($P34))/($R34/1000))/60),"")</f>
      </c>
      <c r="T34" s="16">
        <v>30</v>
      </c>
    </row>
    <row r="35" spans="1:20" s="1" customFormat="1" ht="12.75">
      <c r="A35" s="12"/>
      <c r="B35" s="13"/>
      <c r="C35" s="16"/>
      <c r="D35" s="16"/>
      <c r="E35" s="16"/>
      <c r="F35" s="15">
        <f>(IF($C35&gt;$T$1,$T$1*$C$57,$C35*$C$57)/10)+(IF($D35&gt;$T$1,$T$1*$D$57,$D35*$D$57)/10)+(($E35*$E$57)/10)</f>
        <v>0</v>
      </c>
      <c r="G35" s="14"/>
      <c r="H35" s="14"/>
      <c r="I35" s="14"/>
      <c r="J35" s="14"/>
      <c r="K35" s="15">
        <f>SUM($C35:$E35)</f>
        <v>0</v>
      </c>
      <c r="L35" s="15">
        <f>SUM($G35:$K35)</f>
        <v>0</v>
      </c>
      <c r="M35" s="13"/>
      <c r="N35" s="16"/>
      <c r="O35" s="16"/>
      <c r="P35" s="17"/>
      <c r="Q35" s="17"/>
      <c r="R35" s="16"/>
      <c r="S35" s="42">
        <f>IF($R35&gt;0,(((HOUR($P35)*3600+MINUTE($P35)*60+SECOND($P35))/($R35/1000))/60),"")</f>
      </c>
      <c r="T35" s="16">
        <v>31</v>
      </c>
    </row>
    <row r="36" spans="1:20" s="1" customFormat="1" ht="12.75">
      <c r="A36" s="12"/>
      <c r="B36" s="13"/>
      <c r="C36" s="16"/>
      <c r="D36" s="16"/>
      <c r="E36" s="16"/>
      <c r="F36" s="15">
        <f>(IF($C36&gt;$T$1,$T$1*$C$57,$C36*$C$57)/10)+(IF($D36&gt;$T$1,$T$1*$D$57,$D36*$D$57)/10)+(($E36*$E$57)/10)</f>
        <v>0</v>
      </c>
      <c r="G36" s="14"/>
      <c r="H36" s="14"/>
      <c r="I36" s="14"/>
      <c r="J36" s="14"/>
      <c r="K36" s="15">
        <f>SUM($C36:$E36)</f>
        <v>0</v>
      </c>
      <c r="L36" s="15">
        <f>SUM($G36:$K36)</f>
        <v>0</v>
      </c>
      <c r="M36" s="13"/>
      <c r="N36" s="16"/>
      <c r="O36" s="16"/>
      <c r="P36" s="17"/>
      <c r="Q36" s="17"/>
      <c r="R36" s="16"/>
      <c r="S36" s="42">
        <f>IF($R36&gt;0,(((HOUR($P36)*3600+MINUTE($P36)*60+SECOND($P36))/($R36/1000))/60),"")</f>
      </c>
      <c r="T36" s="16">
        <v>32</v>
      </c>
    </row>
    <row r="37" spans="1:20" s="1" customFormat="1" ht="12.75">
      <c r="A37" s="12"/>
      <c r="B37" s="13"/>
      <c r="C37" s="16"/>
      <c r="D37" s="16"/>
      <c r="E37" s="16"/>
      <c r="F37" s="15">
        <f>(IF($C37&gt;$T$1,$T$1*$C$57,$C37*$C$57)/10)+(IF($D37&gt;$T$1,$T$1*$D$57,$D37*$D$57)/10)+(($E37*$E$57)/10)</f>
        <v>0</v>
      </c>
      <c r="G37" s="14"/>
      <c r="H37" s="14"/>
      <c r="I37" s="14"/>
      <c r="J37" s="14"/>
      <c r="K37" s="15">
        <f>SUM($C37:$E37)</f>
        <v>0</v>
      </c>
      <c r="L37" s="15">
        <f>SUM($G37:$K37)</f>
        <v>0</v>
      </c>
      <c r="M37" s="13"/>
      <c r="N37" s="16"/>
      <c r="O37" s="16"/>
      <c r="P37" s="17"/>
      <c r="Q37" s="17"/>
      <c r="R37" s="16"/>
      <c r="S37" s="42">
        <f>IF($R37&gt;0,(((HOUR($P37)*3600+MINUTE($P37)*60+SECOND($P37))/($R37/1000))/60),"")</f>
      </c>
      <c r="T37" s="16">
        <v>33</v>
      </c>
    </row>
    <row r="38" spans="1:20" s="1" customFormat="1" ht="12.75">
      <c r="A38" s="12"/>
      <c r="B38" s="13"/>
      <c r="C38" s="16"/>
      <c r="D38" s="16"/>
      <c r="E38" s="16"/>
      <c r="F38" s="15">
        <f>(IF($C38&gt;$T$1,$T$1*$C$57,$C38*$C$57)/10)+(IF($D38&gt;$T$1,$T$1*$D$57,$D38*$D$57)/10)+(($E38*$E$57)/10)</f>
        <v>0</v>
      </c>
      <c r="G38" s="14"/>
      <c r="H38" s="14"/>
      <c r="I38" s="14"/>
      <c r="J38" s="14"/>
      <c r="K38" s="15">
        <f>SUM($C38:$E38)</f>
        <v>0</v>
      </c>
      <c r="L38" s="15">
        <f>SUM($G38:$K38)</f>
        <v>0</v>
      </c>
      <c r="M38" s="13"/>
      <c r="N38" s="16"/>
      <c r="O38" s="16"/>
      <c r="P38" s="17"/>
      <c r="Q38" s="17"/>
      <c r="R38" s="16"/>
      <c r="S38" s="42">
        <f>IF($R38&gt;0,(((HOUR($P38)*3600+MINUTE($P38)*60+SECOND($P38))/($R38/1000))/60),"")</f>
      </c>
      <c r="T38" s="16">
        <v>34</v>
      </c>
    </row>
    <row r="39" spans="1:20" s="1" customFormat="1" ht="12.75">
      <c r="A39" s="12"/>
      <c r="B39" s="13"/>
      <c r="C39" s="16"/>
      <c r="D39" s="16"/>
      <c r="E39" s="16"/>
      <c r="F39" s="15">
        <f>(IF($C39&gt;$T$1,$T$1*$C$57,$C39*$C$57)/10)+(IF($D39&gt;$T$1,$T$1*$D$57,$D39*$D$57)/10)+(($E39*$E$57)/10)</f>
        <v>0</v>
      </c>
      <c r="G39" s="14"/>
      <c r="H39" s="14"/>
      <c r="I39" s="14"/>
      <c r="J39" s="14"/>
      <c r="K39" s="15">
        <f>SUM($C39:$E39)</f>
        <v>0</v>
      </c>
      <c r="L39" s="15">
        <f>SUM($G39:$K39)</f>
        <v>0</v>
      </c>
      <c r="M39" s="13"/>
      <c r="N39" s="16"/>
      <c r="O39" s="16"/>
      <c r="P39" s="17"/>
      <c r="Q39" s="17"/>
      <c r="R39" s="16"/>
      <c r="S39" s="42">
        <f>IF($R39&gt;0,(((HOUR($P39)*3600+MINUTE($P39)*60+SECOND($P39))/($R39/1000))/60),"")</f>
      </c>
      <c r="T39" s="16">
        <v>35</v>
      </c>
    </row>
    <row r="40" spans="1:20" s="1" customFormat="1" ht="12.75">
      <c r="A40" s="12"/>
      <c r="B40" s="13"/>
      <c r="C40" s="16"/>
      <c r="D40" s="16"/>
      <c r="E40" s="16"/>
      <c r="F40" s="15">
        <f>(IF($C40&gt;$T$1,$T$1*$C$57,$C40*$C$57)/10)+(IF($D40&gt;$T$1,$T$1*$D$57,$D40*$D$57)/10)+(($E40*$E$57)/10)</f>
        <v>0</v>
      </c>
      <c r="G40" s="14"/>
      <c r="H40" s="14"/>
      <c r="I40" s="14"/>
      <c r="J40" s="14"/>
      <c r="K40" s="15">
        <f>SUM($C40:$E40)</f>
        <v>0</v>
      </c>
      <c r="L40" s="15">
        <f>SUM($G40:$K40)</f>
        <v>0</v>
      </c>
      <c r="M40" s="13"/>
      <c r="N40" s="16"/>
      <c r="O40" s="16"/>
      <c r="P40" s="17"/>
      <c r="Q40" s="17"/>
      <c r="R40" s="16"/>
      <c r="S40" s="42">
        <f>IF($R40&gt;0,(((HOUR($P40)*3600+MINUTE($P40)*60+SECOND($P40))/($R40/1000))/60),"")</f>
      </c>
      <c r="T40" s="16">
        <v>36</v>
      </c>
    </row>
    <row r="41" spans="1:20" s="1" customFormat="1" ht="12.75">
      <c r="A41" s="12"/>
      <c r="B41" s="13"/>
      <c r="C41" s="16"/>
      <c r="D41" s="16"/>
      <c r="E41" s="16"/>
      <c r="F41" s="15">
        <f>(IF($C41&gt;$T$1,$T$1*$C$57,$C41*$C$57)/10)+(IF($D41&gt;$T$1,$T$1*$D$57,$D41*$D$57)/10)+(($E41*$E$57)/10)</f>
        <v>0</v>
      </c>
      <c r="G41" s="14"/>
      <c r="H41" s="14"/>
      <c r="I41" s="14"/>
      <c r="J41" s="14"/>
      <c r="K41" s="15">
        <f>SUM($C41:$E41)</f>
        <v>0</v>
      </c>
      <c r="L41" s="15">
        <f>SUM($G41:$K41)</f>
        <v>0</v>
      </c>
      <c r="M41" s="13"/>
      <c r="N41" s="16"/>
      <c r="O41" s="16"/>
      <c r="P41" s="17"/>
      <c r="Q41" s="17"/>
      <c r="R41" s="16"/>
      <c r="S41" s="42">
        <f>IF($R41&gt;0,(((HOUR($P41)*3600+MINUTE($P41)*60+SECOND($P41))/($R41/1000))/60),"")</f>
      </c>
      <c r="T41" s="16">
        <v>37</v>
      </c>
    </row>
    <row r="42" spans="1:20" s="1" customFormat="1" ht="12.75">
      <c r="A42" s="12"/>
      <c r="B42" s="13"/>
      <c r="C42" s="16"/>
      <c r="D42" s="16"/>
      <c r="E42" s="16"/>
      <c r="F42" s="15">
        <f>(IF($C42&gt;$T$1,$T$1*$C$57,$C42*$C$57)/10)+(IF($D42&gt;$T$1,$T$1*$D$57,$D42*$D$57)/10)+(($E42*$E$57)/10)</f>
        <v>0</v>
      </c>
      <c r="G42" s="14"/>
      <c r="H42" s="14"/>
      <c r="I42" s="14"/>
      <c r="J42" s="14"/>
      <c r="K42" s="15">
        <f>SUM($C42:$E42)</f>
        <v>0</v>
      </c>
      <c r="L42" s="15">
        <f>SUM($G42:$K42)</f>
        <v>0</v>
      </c>
      <c r="M42" s="13"/>
      <c r="N42" s="16"/>
      <c r="O42" s="16"/>
      <c r="P42" s="17"/>
      <c r="Q42" s="17"/>
      <c r="R42" s="16"/>
      <c r="S42" s="42">
        <f>IF($R42&gt;0,(((HOUR($P42)*3600+MINUTE($P42)*60+SECOND($P42))/($R42/1000))/60),"")</f>
      </c>
      <c r="T42" s="16">
        <v>38</v>
      </c>
    </row>
    <row r="43" spans="1:20" s="1" customFormat="1" ht="12.75">
      <c r="A43" s="12"/>
      <c r="B43" s="13"/>
      <c r="C43" s="16"/>
      <c r="D43" s="16"/>
      <c r="E43" s="16"/>
      <c r="F43" s="15">
        <f>(IF($C43&gt;$T$1,$T$1*$C$57,$C43*$C$57)/10)+(IF($D43&gt;$T$1,$T$1*$D$57,$D43*$D$57)/10)+(($E43*$E$57)/10)</f>
        <v>0</v>
      </c>
      <c r="G43" s="14"/>
      <c r="H43" s="14"/>
      <c r="I43" s="14"/>
      <c r="J43" s="14"/>
      <c r="K43" s="15">
        <f>SUM($C43:$E43)</f>
        <v>0</v>
      </c>
      <c r="L43" s="15">
        <f>SUM($G43:$K43)</f>
        <v>0</v>
      </c>
      <c r="M43" s="13"/>
      <c r="N43" s="16"/>
      <c r="O43" s="16"/>
      <c r="P43" s="17"/>
      <c r="Q43" s="17"/>
      <c r="R43" s="16"/>
      <c r="S43" s="42">
        <f>IF($R43&gt;0,(((HOUR($P43)*3600+MINUTE($P43)*60+SECOND($P43))/($R43/1000))/60),"")</f>
      </c>
      <c r="T43" s="16">
        <v>39</v>
      </c>
    </row>
    <row r="44" spans="1:20" s="1" customFormat="1" ht="12.75">
      <c r="A44" s="12"/>
      <c r="B44" s="13"/>
      <c r="C44" s="16"/>
      <c r="D44" s="16"/>
      <c r="E44" s="16"/>
      <c r="F44" s="15">
        <f>(IF($C44&gt;$T$1,$T$1*$C$57,$C44*$C$57)/10)+(IF($D44&gt;$T$1,$T$1*$D$57,$D44*$D$57)/10)+(($E44*$E$57)/10)</f>
        <v>0</v>
      </c>
      <c r="G44" s="14"/>
      <c r="H44" s="14"/>
      <c r="I44" s="14"/>
      <c r="J44" s="14"/>
      <c r="K44" s="15">
        <f>SUM($C44:$E44)</f>
        <v>0</v>
      </c>
      <c r="L44" s="15">
        <f>SUM($G44:$K44)</f>
        <v>0</v>
      </c>
      <c r="M44" s="13"/>
      <c r="N44" s="16"/>
      <c r="O44" s="16"/>
      <c r="P44" s="17"/>
      <c r="Q44" s="17"/>
      <c r="R44" s="16"/>
      <c r="S44" s="42">
        <f>IF($R44&gt;0,(((HOUR($P44)*3600+MINUTE($P44)*60+SECOND($P44))/($R44/1000))/60),"")</f>
      </c>
      <c r="T44" s="16">
        <v>40</v>
      </c>
    </row>
    <row r="45" spans="1:20" s="1" customFormat="1" ht="12.75">
      <c r="A45" s="12"/>
      <c r="B45" s="13"/>
      <c r="C45" s="16"/>
      <c r="D45" s="16"/>
      <c r="E45" s="16"/>
      <c r="F45" s="15">
        <f>(IF($C45&gt;$T$1,$T$1*$C$57,$C45*$C$57)/10)+(IF($D45&gt;$T$1,$T$1*$D$57,$D45*$D$57)/10)+(($E45*$E$57)/10)</f>
        <v>0</v>
      </c>
      <c r="G45" s="14"/>
      <c r="H45" s="14"/>
      <c r="I45" s="14"/>
      <c r="J45" s="14"/>
      <c r="K45" s="15">
        <f>SUM($C45:$E45)</f>
        <v>0</v>
      </c>
      <c r="L45" s="15">
        <f>SUM($G45:$K45)</f>
        <v>0</v>
      </c>
      <c r="M45" s="13"/>
      <c r="N45" s="16"/>
      <c r="O45" s="16"/>
      <c r="P45" s="17"/>
      <c r="Q45" s="17"/>
      <c r="R45" s="16"/>
      <c r="S45" s="42">
        <f>IF($R45&gt;0,(((HOUR($P45)*3600+MINUTE($P45)*60+SECOND($P45))/($R45/1000))/60),"")</f>
      </c>
      <c r="T45" s="16">
        <v>41</v>
      </c>
    </row>
    <row r="46" spans="1:20" s="1" customFormat="1" ht="12.75">
      <c r="A46" s="12"/>
      <c r="B46" s="13"/>
      <c r="C46" s="16"/>
      <c r="D46" s="16"/>
      <c r="E46" s="16"/>
      <c r="F46" s="15">
        <f>(IF($C46&gt;$T$1,$T$1*$C$57,$C46*$C$57)/10)+(IF($D46&gt;$T$1,$T$1*$D$57,$D46*$D$57)/10)+(($E46*$E$57)/10)</f>
        <v>0</v>
      </c>
      <c r="G46" s="14"/>
      <c r="H46" s="14"/>
      <c r="I46" s="14"/>
      <c r="J46" s="14"/>
      <c r="K46" s="15">
        <f>SUM($C46:$E46)</f>
        <v>0</v>
      </c>
      <c r="L46" s="15">
        <f>SUM($G46:$K46)</f>
        <v>0</v>
      </c>
      <c r="M46" s="13"/>
      <c r="N46" s="16"/>
      <c r="O46" s="16"/>
      <c r="P46" s="17"/>
      <c r="Q46" s="17"/>
      <c r="R46" s="16"/>
      <c r="S46" s="42">
        <f>IF($R46&gt;0,(((HOUR($P46)*3600+MINUTE($P46)*60+SECOND($P46))/($R46/1000))/60),"")</f>
      </c>
      <c r="T46" s="16">
        <v>42</v>
      </c>
    </row>
    <row r="47" spans="1:20" s="1" customFormat="1" ht="12.75">
      <c r="A47" s="12"/>
      <c r="B47" s="13"/>
      <c r="C47" s="16"/>
      <c r="D47" s="16"/>
      <c r="E47" s="16"/>
      <c r="F47" s="15">
        <f>(IF($C47&gt;$T$1,$T$1*$C$57,$C47*$C$57)/10)+(IF($D47&gt;$T$1,$T$1*$D$57,$D47*$D$57)/10)+(($E47*$E$57)/10)</f>
        <v>0</v>
      </c>
      <c r="G47" s="14"/>
      <c r="H47" s="14"/>
      <c r="I47" s="14"/>
      <c r="J47" s="14"/>
      <c r="K47" s="15">
        <f>SUM($C47:$E47)</f>
        <v>0</v>
      </c>
      <c r="L47" s="15">
        <f>SUM($G47:$K47)</f>
        <v>0</v>
      </c>
      <c r="M47" s="13"/>
      <c r="N47" s="16"/>
      <c r="O47" s="16"/>
      <c r="P47" s="17"/>
      <c r="Q47" s="17"/>
      <c r="R47" s="16"/>
      <c r="S47" s="42">
        <f>IF($R47&gt;0,(((HOUR($P47)*3600+MINUTE($P47)*60+SECOND($P47))/($R47/1000))/60),"")</f>
      </c>
      <c r="T47" s="16">
        <v>43</v>
      </c>
    </row>
    <row r="48" spans="1:20" s="1" customFormat="1" ht="12.75">
      <c r="A48" s="12"/>
      <c r="B48" s="13"/>
      <c r="C48" s="16"/>
      <c r="D48" s="16"/>
      <c r="E48" s="16"/>
      <c r="F48" s="15">
        <f>(IF($C48&gt;$T$1,$T$1*$C$57,$C48*$C$57)/10)+(IF($D48&gt;$T$1,$T$1*$D$57,$D48*$D$57)/10)+(($E48*$E$57)/10)</f>
        <v>0</v>
      </c>
      <c r="G48" s="14"/>
      <c r="H48" s="14"/>
      <c r="I48" s="14"/>
      <c r="J48" s="14"/>
      <c r="K48" s="15">
        <f>SUM($C48:$E48)</f>
        <v>0</v>
      </c>
      <c r="L48" s="15">
        <f>SUM($G48:$K48)</f>
        <v>0</v>
      </c>
      <c r="M48" s="13"/>
      <c r="N48" s="16"/>
      <c r="O48" s="16"/>
      <c r="P48" s="17"/>
      <c r="Q48" s="17"/>
      <c r="R48" s="16"/>
      <c r="S48" s="42">
        <f>IF($R48&gt;0,(((HOUR($P48)*3600+MINUTE($P48)*60+SECOND($P48))/($R48/1000))/60),"")</f>
      </c>
      <c r="T48" s="16">
        <v>44</v>
      </c>
    </row>
    <row r="49" spans="1:20" s="1" customFormat="1" ht="12.75">
      <c r="A49" s="12"/>
      <c r="B49" s="13"/>
      <c r="C49" s="16"/>
      <c r="D49" s="16"/>
      <c r="E49" s="16"/>
      <c r="F49" s="15">
        <f>(IF($C49&gt;$T$1,$T$1*$C$57,$C49*$C$57)/10)+(IF($D49&gt;$T$1,$T$1*$D$57,$D49*$D$57)/10)+(($E49*$E$57)/10)</f>
        <v>0</v>
      </c>
      <c r="G49" s="14"/>
      <c r="H49" s="14"/>
      <c r="I49" s="14"/>
      <c r="J49" s="14"/>
      <c r="K49" s="15">
        <f>SUM($C49:$E49)</f>
        <v>0</v>
      </c>
      <c r="L49" s="15">
        <f>SUM($G49:$K49)</f>
        <v>0</v>
      </c>
      <c r="M49" s="13"/>
      <c r="N49" s="16"/>
      <c r="O49" s="16"/>
      <c r="P49" s="17"/>
      <c r="Q49" s="17"/>
      <c r="R49" s="16"/>
      <c r="S49" s="42">
        <f>IF($R49&gt;0,(((HOUR($P49)*3600+MINUTE($P49)*60+SECOND($P49))/($R49/1000))/60),"")</f>
      </c>
      <c r="T49" s="16">
        <v>45</v>
      </c>
    </row>
    <row r="50" spans="1:20" s="1" customFormat="1" ht="12.75">
      <c r="A50" s="12"/>
      <c r="B50" s="13"/>
      <c r="C50" s="16"/>
      <c r="D50" s="16"/>
      <c r="E50" s="16"/>
      <c r="F50" s="15">
        <f>(IF($C50&gt;$T$1,$T$1*$C$57,$C50*$C$57)/10)+(IF($D50&gt;$T$1,$T$1*$D$57,$D50*$D$57)/10)+(($E50*$E$57)/10)</f>
        <v>0</v>
      </c>
      <c r="G50" s="14"/>
      <c r="H50" s="14"/>
      <c r="I50" s="14"/>
      <c r="J50" s="14"/>
      <c r="K50" s="15">
        <f>SUM($C50:$E50)</f>
        <v>0</v>
      </c>
      <c r="L50" s="15">
        <f>SUM($G50:$K50)</f>
        <v>0</v>
      </c>
      <c r="M50" s="13"/>
      <c r="N50" s="16"/>
      <c r="O50" s="16"/>
      <c r="P50" s="17"/>
      <c r="Q50" s="17"/>
      <c r="R50" s="16"/>
      <c r="S50" s="42">
        <f>IF($R50&gt;0,(((HOUR($P50)*3600+MINUTE($P50)*60+SECOND($P50))/($R50/1000))/60),"")</f>
      </c>
      <c r="T50" s="16">
        <v>46</v>
      </c>
    </row>
    <row r="51" spans="1:20" s="1" customFormat="1" ht="12.75">
      <c r="A51" s="12"/>
      <c r="B51" s="13"/>
      <c r="C51" s="16"/>
      <c r="D51" s="16"/>
      <c r="E51" s="16"/>
      <c r="F51" s="15">
        <f>(IF($C51&gt;$T$1,$T$1*$C$57,$C51*$C$57)/10)+(IF($D51&gt;$T$1,$T$1*$D$57,$D51*$D$57)/10)+(($E51*$E$57)/10)</f>
        <v>0</v>
      </c>
      <c r="G51" s="14"/>
      <c r="H51" s="14"/>
      <c r="I51" s="14"/>
      <c r="J51" s="14"/>
      <c r="K51" s="15">
        <f>SUM($C51:$E51)</f>
        <v>0</v>
      </c>
      <c r="L51" s="15">
        <f>SUM($G51:$K51)</f>
        <v>0</v>
      </c>
      <c r="M51" s="13"/>
      <c r="N51" s="16"/>
      <c r="O51" s="16"/>
      <c r="P51" s="17"/>
      <c r="Q51" s="17"/>
      <c r="R51" s="16"/>
      <c r="S51" s="42">
        <f>IF($R51&gt;0,(((HOUR($P51)*3600+MINUTE($P51)*60+SECOND($P51))/($R51/1000))/60),"")</f>
      </c>
      <c r="T51" s="16">
        <v>47</v>
      </c>
    </row>
    <row r="52" spans="1:20" s="1" customFormat="1" ht="12.75">
      <c r="A52" s="12"/>
      <c r="B52" s="13"/>
      <c r="C52" s="16"/>
      <c r="D52" s="16"/>
      <c r="E52" s="16"/>
      <c r="F52" s="15">
        <f>(IF($C52&gt;$T$1,$T$1*$C$57,$C52*$C$57)/10)+(IF($D52&gt;$T$1,$T$1*$D$57,$D52*$D$57)/10)+(($E52*$E$57)/10)</f>
        <v>0</v>
      </c>
      <c r="G52" s="14"/>
      <c r="H52" s="14"/>
      <c r="I52" s="14"/>
      <c r="J52" s="14"/>
      <c r="K52" s="15">
        <f>SUM($C52:$E52)</f>
        <v>0</v>
      </c>
      <c r="L52" s="15">
        <f>SUM($G52:$K52)</f>
        <v>0</v>
      </c>
      <c r="M52" s="13"/>
      <c r="N52" s="16"/>
      <c r="O52" s="16"/>
      <c r="P52" s="17"/>
      <c r="Q52" s="17"/>
      <c r="R52" s="16"/>
      <c r="S52" s="42">
        <f>IF($R52&gt;0,(((HOUR($P52)*3600+MINUTE($P52)*60+SECOND($P52))/($R52/1000))/60),"")</f>
      </c>
      <c r="T52" s="16">
        <v>48</v>
      </c>
    </row>
    <row r="53" spans="1:20" s="1" customFormat="1" ht="12.75">
      <c r="A53" s="12"/>
      <c r="B53" s="13"/>
      <c r="C53" s="16"/>
      <c r="D53" s="16"/>
      <c r="E53" s="16"/>
      <c r="F53" s="15">
        <f>(IF($C53&gt;$T$1,$T$1*$C$57,$C53*$C$57)/10)+(IF($D53&gt;$T$1,$T$1*$D$57,$D53*$D$57)/10)+(($E53*$E$57)/10)</f>
        <v>0</v>
      </c>
      <c r="G53" s="14"/>
      <c r="H53" s="14"/>
      <c r="I53" s="14"/>
      <c r="J53" s="14"/>
      <c r="K53" s="15">
        <f>SUM($C53:$E53)</f>
        <v>0</v>
      </c>
      <c r="L53" s="15">
        <f>SUM($G53:$K53)</f>
        <v>0</v>
      </c>
      <c r="M53" s="13"/>
      <c r="N53" s="16"/>
      <c r="O53" s="16"/>
      <c r="P53" s="17"/>
      <c r="Q53" s="17"/>
      <c r="R53" s="16"/>
      <c r="S53" s="42">
        <f>IF($R53&gt;0,(((HOUR($P53)*3600+MINUTE($P53)*60+SECOND($P53))/($R53/1000))/60),"")</f>
      </c>
      <c r="T53" s="16">
        <v>49</v>
      </c>
    </row>
    <row r="54" spans="1:20" s="1" customFormat="1" ht="12.75">
      <c r="A54" s="12"/>
      <c r="B54" s="13"/>
      <c r="C54" s="16"/>
      <c r="D54" s="16"/>
      <c r="E54" s="16"/>
      <c r="F54" s="15">
        <f>(IF($C54&gt;$T$1,$T$1*$C$57,$C54*$C$57)/10)+(IF($D54&gt;$T$1,$T$1*$D$57,$D54*$D$57)/10)+(($E54*$E$57)/10)</f>
        <v>0</v>
      </c>
      <c r="G54" s="14"/>
      <c r="H54" s="14"/>
      <c r="I54" s="14"/>
      <c r="J54" s="14"/>
      <c r="K54" s="15">
        <f>SUM($C54:$E54)</f>
        <v>0</v>
      </c>
      <c r="L54" s="15">
        <f>SUM($G54:$K54)</f>
        <v>0</v>
      </c>
      <c r="M54" s="13"/>
      <c r="N54" s="16"/>
      <c r="O54" s="16"/>
      <c r="P54" s="17"/>
      <c r="Q54" s="17"/>
      <c r="R54" s="16"/>
      <c r="S54" s="42">
        <f>IF($R54&gt;0,(((HOUR($P54)*3600+MINUTE($P54)*60+SECOND($P54))/($R54/1000))/60),"")</f>
      </c>
      <c r="T54" s="16">
        <v>50</v>
      </c>
    </row>
    <row r="55" spans="1:20" s="1" customFormat="1" ht="12.75">
      <c r="A55" s="20"/>
      <c r="B55" s="21"/>
      <c r="C55" s="44">
        <f>SUM(C5:E54)</f>
        <v>0</v>
      </c>
      <c r="D55" s="44"/>
      <c r="E55" s="44"/>
      <c r="F55" s="22">
        <f>SUM(F5:F54)</f>
        <v>0</v>
      </c>
      <c r="G55" s="22">
        <f>SUM(G5:G54)</f>
        <v>0</v>
      </c>
      <c r="H55" s="22">
        <f>SUM(H5:H54)</f>
        <v>0</v>
      </c>
      <c r="I55" s="22">
        <f>SUM(I5:I54)</f>
        <v>0</v>
      </c>
      <c r="J55" s="22">
        <f>SUM(J5:J54)</f>
        <v>0</v>
      </c>
      <c r="K55" s="22">
        <f>SUM(K5:K54)</f>
        <v>0</v>
      </c>
      <c r="L55" s="22">
        <f>SUM(L5:L54)</f>
        <v>0</v>
      </c>
      <c r="M55" s="23"/>
      <c r="N55" s="24"/>
      <c r="O55" s="24"/>
      <c r="P55" s="25" t="e">
        <f>AVERAGE(P5:P54)</f>
        <v>#VALUE!</v>
      </c>
      <c r="Q55" s="25" t="e">
        <f>AVERAGE(Q5:Q54)</f>
        <v>#VALUE!</v>
      </c>
      <c r="R55" s="24" t="e">
        <f>AVERAGE(R5:R54)</f>
        <v>#VALUE!</v>
      </c>
      <c r="S55" s="27" t="e">
        <f>AVERAGE(S5:S54)</f>
        <v>#VALUE!</v>
      </c>
      <c r="T55" s="28"/>
    </row>
    <row r="56" spans="1:20" s="1" customFormat="1" ht="12.75">
      <c r="A56" s="29" t="s">
        <v>86</v>
      </c>
      <c r="B56" s="30" t="s">
        <v>87</v>
      </c>
      <c r="C56" s="45" t="s">
        <v>88</v>
      </c>
      <c r="D56" s="46" t="s">
        <v>89</v>
      </c>
      <c r="E56" s="47" t="s">
        <v>90</v>
      </c>
      <c r="F56" s="10" t="s">
        <v>91</v>
      </c>
      <c r="G56" s="32" t="s">
        <v>92</v>
      </c>
      <c r="H56" s="32" t="s">
        <v>93</v>
      </c>
      <c r="I56" s="32" t="s">
        <v>94</v>
      </c>
      <c r="J56" s="30" t="s">
        <v>95</v>
      </c>
      <c r="K56" s="10" t="s">
        <v>96</v>
      </c>
      <c r="L56" s="10" t="s">
        <v>97</v>
      </c>
      <c r="M56" s="30" t="s">
        <v>98</v>
      </c>
      <c r="N56" s="30" t="s">
        <v>99</v>
      </c>
      <c r="O56" s="30" t="s">
        <v>100</v>
      </c>
      <c r="P56" s="30" t="s">
        <v>101</v>
      </c>
      <c r="Q56" s="30" t="s">
        <v>102</v>
      </c>
      <c r="R56" s="30" t="s">
        <v>103</v>
      </c>
      <c r="S56" s="30" t="s">
        <v>104</v>
      </c>
      <c r="T56" s="30" t="s">
        <v>105</v>
      </c>
    </row>
    <row r="57" spans="1:19" s="1" customFormat="1" ht="12.75">
      <c r="A57" s="33"/>
      <c r="B57" s="34"/>
      <c r="C57" s="48">
        <v>2</v>
      </c>
      <c r="D57" s="49">
        <v>4</v>
      </c>
      <c r="E57" s="50">
        <v>12</v>
      </c>
      <c r="F57" s="34"/>
      <c r="G57" s="35"/>
      <c r="H57" s="35"/>
      <c r="I57" s="35"/>
      <c r="J57" s="34"/>
      <c r="K57" s="34"/>
      <c r="L57" s="34"/>
      <c r="M57" s="34"/>
      <c r="N57" s="34"/>
      <c r="O57" s="34"/>
      <c r="P57" s="34"/>
      <c r="S57" s="34"/>
    </row>
    <row r="58" spans="1:19" s="1" customFormat="1" ht="12.75">
      <c r="A58" s="33"/>
      <c r="B58" s="34"/>
      <c r="C58" s="34"/>
      <c r="D58" s="34"/>
      <c r="E58" s="34"/>
      <c r="F58" s="34"/>
      <c r="G58" s="35"/>
      <c r="H58" s="36" t="s">
        <v>106</v>
      </c>
      <c r="I58" s="36"/>
      <c r="J58" s="34"/>
      <c r="K58" s="34"/>
      <c r="L58" s="34"/>
      <c r="M58" s="34"/>
      <c r="N58" s="34"/>
      <c r="O58" s="34"/>
      <c r="P58" s="34"/>
      <c r="S58" s="34"/>
    </row>
    <row r="59" spans="1:19" s="1" customFormat="1" ht="12.75">
      <c r="A59" s="33"/>
      <c r="B59" s="37" t="s">
        <v>107</v>
      </c>
      <c r="C59" s="37"/>
      <c r="D59" s="37"/>
      <c r="E59" s="37"/>
      <c r="F59" s="37"/>
      <c r="G59" s="35"/>
      <c r="H59" s="38"/>
      <c r="I59" s="38"/>
      <c r="J59" s="38"/>
      <c r="K59" s="38"/>
      <c r="L59" s="38"/>
      <c r="M59" s="38"/>
      <c r="N59" s="38"/>
      <c r="O59" s="38"/>
      <c r="P59" s="38"/>
      <c r="S59" s="34"/>
    </row>
    <row r="60" spans="1:19" s="1" customFormat="1" ht="12.75">
      <c r="A60" s="33"/>
      <c r="B60" s="37"/>
      <c r="C60" s="37"/>
      <c r="D60" s="37"/>
      <c r="E60" s="37"/>
      <c r="F60" s="37"/>
      <c r="G60" s="35"/>
      <c r="H60" s="38"/>
      <c r="I60" s="38"/>
      <c r="J60" s="38"/>
      <c r="K60" s="38"/>
      <c r="L60" s="38"/>
      <c r="M60" s="38"/>
      <c r="N60" s="38"/>
      <c r="O60" s="38"/>
      <c r="P60" s="38"/>
      <c r="S60" s="34"/>
    </row>
    <row r="61" spans="1:19" s="1" customFormat="1" ht="12.75">
      <c r="A61" s="33"/>
      <c r="B61" s="37"/>
      <c r="C61" s="37"/>
      <c r="D61" s="37"/>
      <c r="E61" s="37"/>
      <c r="F61" s="37"/>
      <c r="G61" s="35"/>
      <c r="H61" s="38"/>
      <c r="I61" s="38"/>
      <c r="J61" s="38"/>
      <c r="K61" s="38"/>
      <c r="L61" s="38"/>
      <c r="M61" s="38"/>
      <c r="N61" s="38"/>
      <c r="O61" s="38"/>
      <c r="P61" s="38"/>
      <c r="S61" s="34"/>
    </row>
  </sheetData>
  <mergeCells count="16">
    <mergeCell ref="A1:H1"/>
    <mergeCell ref="I1:K1"/>
    <mergeCell ref="M1:O1"/>
    <mergeCell ref="Q1:S1"/>
    <mergeCell ref="A2:H2"/>
    <mergeCell ref="I2:K2"/>
    <mergeCell ref="M2:O2"/>
    <mergeCell ref="Q2:S2"/>
    <mergeCell ref="A3:H3"/>
    <mergeCell ref="I3:K3"/>
    <mergeCell ref="M3:O3"/>
    <mergeCell ref="Q3:S3"/>
    <mergeCell ref="C55:E55"/>
    <mergeCell ref="H58:I58"/>
    <mergeCell ref="B59:F61"/>
    <mergeCell ref="H59:P6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xSplit="2" ySplit="4" topLeftCell="A1" activePane="topLeft" state="split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0" s="1" customFormat="1" ht="19.5">
      <c r="A1" s="51" t="s">
        <v>108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1" customFormat="1" ht="17.25">
      <c r="A2" s="52" t="s">
        <v>109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s="1" customFormat="1" ht="12.75">
      <c r="A4" s="8" t="s">
        <v>110</v>
      </c>
      <c r="B4" s="8" t="s">
        <v>111</v>
      </c>
      <c r="C4" s="9" t="s">
        <v>112</v>
      </c>
      <c r="D4" s="9" t="s">
        <v>113</v>
      </c>
      <c r="E4" s="9" t="s">
        <v>114</v>
      </c>
      <c r="F4" s="9" t="s">
        <v>115</v>
      </c>
      <c r="G4" s="11" t="s">
        <v>116</v>
      </c>
      <c r="H4" s="11" t="s">
        <v>117</v>
      </c>
      <c r="I4" s="11" t="s">
        <v>118</v>
      </c>
      <c r="J4" s="9" t="s">
        <v>119</v>
      </c>
    </row>
    <row r="5" spans="1:10" s="1" customFormat="1" ht="12.75">
      <c r="A5" s="12">
        <v>37987</v>
      </c>
      <c r="B5" s="53" t="s">
        <v>120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37988</v>
      </c>
      <c r="B6" s="13" t="s">
        <v>121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37989</v>
      </c>
      <c r="B7" s="13" t="s">
        <v>122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37990</v>
      </c>
      <c r="B8" s="56" t="s">
        <v>123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37991</v>
      </c>
      <c r="B9" s="13" t="s">
        <v>124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37992</v>
      </c>
      <c r="B10" s="13" t="s">
        <v>125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37993</v>
      </c>
      <c r="B11" s="13" t="s">
        <v>126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37994</v>
      </c>
      <c r="B12" s="13" t="s">
        <v>127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37995</v>
      </c>
      <c r="B13" s="13" t="s">
        <v>128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37996</v>
      </c>
      <c r="B14" s="13" t="s">
        <v>129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37997</v>
      </c>
      <c r="B15" s="56" t="s">
        <v>130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37998</v>
      </c>
      <c r="B16" s="13" t="s">
        <v>131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37999</v>
      </c>
      <c r="B17" s="13" t="s">
        <v>132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38000</v>
      </c>
      <c r="B18" s="13" t="s">
        <v>133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38001</v>
      </c>
      <c r="B19" s="13" t="s">
        <v>134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38002</v>
      </c>
      <c r="B20" s="13" t="s">
        <v>135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38003</v>
      </c>
      <c r="B21" s="13" t="s">
        <v>136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38004</v>
      </c>
      <c r="B22" s="56" t="s">
        <v>137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38005</v>
      </c>
      <c r="B23" s="13" t="s">
        <v>138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38006</v>
      </c>
      <c r="B24" s="13" t="s">
        <v>139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38007</v>
      </c>
      <c r="B25" s="13" t="s">
        <v>140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38008</v>
      </c>
      <c r="B26" s="13" t="s">
        <v>141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38009</v>
      </c>
      <c r="B27" s="13" t="s">
        <v>142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38010</v>
      </c>
      <c r="B28" s="13" t="s">
        <v>143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38011</v>
      </c>
      <c r="B29" s="56" t="s">
        <v>144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38012</v>
      </c>
      <c r="B30" s="13" t="s">
        <v>145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38013</v>
      </c>
      <c r="B31" s="13" t="s">
        <v>146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38014</v>
      </c>
      <c r="B32" s="13" t="s">
        <v>147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>
        <v>38015</v>
      </c>
      <c r="B33" s="13" t="s">
        <v>148</v>
      </c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>
        <v>38016</v>
      </c>
      <c r="B34" s="13" t="s">
        <v>149</v>
      </c>
      <c r="C34" s="54"/>
      <c r="D34" s="55"/>
      <c r="E34" s="38"/>
      <c r="F34" s="14"/>
      <c r="G34" s="14"/>
      <c r="H34" s="14"/>
      <c r="I34" s="14"/>
      <c r="J34" s="15">
        <f>SUM($F34:$I34)</f>
        <v>0</v>
      </c>
    </row>
    <row r="35" spans="1:10" s="1" customFormat="1" ht="12.75">
      <c r="A35" s="12">
        <v>38017</v>
      </c>
      <c r="B35" s="13" t="s">
        <v>150</v>
      </c>
      <c r="C35" s="54"/>
      <c r="D35" s="55"/>
      <c r="E35" s="38"/>
      <c r="F35" s="14"/>
      <c r="G35" s="14"/>
      <c r="H35" s="14"/>
      <c r="I35" s="14"/>
      <c r="J35" s="15">
        <f>SUM($F35:$I35)</f>
        <v>0</v>
      </c>
    </row>
    <row r="36" spans="1:10" s="1" customFormat="1" ht="12.75">
      <c r="A36" s="57">
        <f>COUNTIF(A5:A35,"&gt;0")</f>
        <v>31</v>
      </c>
      <c r="B36" s="57">
        <f>COUNTIF(D5:D35,"&gt;0")</f>
        <v>0</v>
      </c>
      <c r="C36" s="21"/>
      <c r="D36" s="58">
        <f>SUM(D5:D35)</f>
        <v>0</v>
      </c>
      <c r="E36" s="44">
        <f>SUM(E5:E35)</f>
        <v>0</v>
      </c>
      <c r="F36" s="22">
        <f>SUM(F5:F35)</f>
        <v>0</v>
      </c>
      <c r="G36" s="22">
        <f>SUM(G5:G35)</f>
        <v>0</v>
      </c>
      <c r="H36" s="22">
        <f>SUM(H5:H35)</f>
        <v>0</v>
      </c>
      <c r="I36" s="22">
        <f>SUM(I5:I35)</f>
        <v>0</v>
      </c>
      <c r="J36" s="22">
        <f>SUM(J5:J35)</f>
        <v>0</v>
      </c>
    </row>
    <row r="37" spans="1:10" s="1" customFormat="1" ht="12.75">
      <c r="A37" s="59" t="s">
        <v>151</v>
      </c>
      <c r="B37" s="60" t="s">
        <v>152</v>
      </c>
      <c r="C37" s="46" t="s">
        <v>153</v>
      </c>
      <c r="D37" s="46" t="s">
        <v>154</v>
      </c>
      <c r="E37" s="46" t="s">
        <v>155</v>
      </c>
      <c r="F37" s="46" t="s">
        <v>156</v>
      </c>
      <c r="G37" s="61" t="s">
        <v>157</v>
      </c>
      <c r="H37" s="61" t="s">
        <v>158</v>
      </c>
      <c r="I37" s="61" t="s">
        <v>159</v>
      </c>
      <c r="J37" s="47" t="s">
        <v>160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3">
    <mergeCell ref="A1:J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3" sqref="A3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8" width="9.00390625" style="1" customWidth="1"/>
    <col min="9" max="9" width="10.140625" style="1" customWidth="1"/>
    <col min="10" max="256" width="9.00390625" style="1" customWidth="1"/>
  </cols>
  <sheetData>
    <row r="1" spans="1:10" s="1" customFormat="1" ht="19.5">
      <c r="A1" s="51" t="s">
        <v>161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1" customFormat="1" ht="17.25">
      <c r="A2" s="52" t="s">
        <v>162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s="1" customFormat="1" ht="12.75">
      <c r="A4" s="8" t="s">
        <v>163</v>
      </c>
      <c r="B4" s="8" t="s">
        <v>164</v>
      </c>
      <c r="C4" s="9" t="s">
        <v>165</v>
      </c>
      <c r="D4" s="9" t="s">
        <v>166</v>
      </c>
      <c r="E4" s="9" t="s">
        <v>167</v>
      </c>
      <c r="F4" s="9" t="s">
        <v>168</v>
      </c>
      <c r="G4" s="11" t="s">
        <v>169</v>
      </c>
      <c r="H4" s="11" t="s">
        <v>170</v>
      </c>
      <c r="I4" s="11" t="s">
        <v>171</v>
      </c>
      <c r="J4" s="9" t="s">
        <v>172</v>
      </c>
    </row>
    <row r="5" spans="1:10" s="1" customFormat="1" ht="12.75">
      <c r="A5" s="12">
        <v>38018</v>
      </c>
      <c r="B5" s="62" t="s">
        <v>173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38019</v>
      </c>
      <c r="B6" s="63" t="s">
        <v>174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38020</v>
      </c>
      <c r="B7" s="63" t="s">
        <v>175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38021</v>
      </c>
      <c r="B8" s="63" t="s">
        <v>176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38022</v>
      </c>
      <c r="B9" s="63" t="s">
        <v>177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38023</v>
      </c>
      <c r="B10" s="63" t="s">
        <v>178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38024</v>
      </c>
      <c r="B11" s="63" t="s">
        <v>179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38025</v>
      </c>
      <c r="B12" s="63" t="s">
        <v>180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38026</v>
      </c>
      <c r="B13" s="63" t="s">
        <v>181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38027</v>
      </c>
      <c r="B14" s="63" t="s">
        <v>182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38028</v>
      </c>
      <c r="B15" s="63" t="s">
        <v>183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38029</v>
      </c>
      <c r="B16" s="63" t="s">
        <v>184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38030</v>
      </c>
      <c r="B17" s="63" t="s">
        <v>185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38031</v>
      </c>
      <c r="B18" s="63" t="s">
        <v>186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38032</v>
      </c>
      <c r="B19" s="63" t="s">
        <v>187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38033</v>
      </c>
      <c r="B20" s="63" t="s">
        <v>188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38034</v>
      </c>
      <c r="B21" s="63" t="s">
        <v>189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38035</v>
      </c>
      <c r="B22" s="63" t="s">
        <v>190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38036</v>
      </c>
      <c r="B23" s="63" t="s">
        <v>191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38037</v>
      </c>
      <c r="B24" s="63" t="s">
        <v>192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38038</v>
      </c>
      <c r="B25" s="63" t="s">
        <v>193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38039</v>
      </c>
      <c r="B26" s="63" t="s">
        <v>194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38040</v>
      </c>
      <c r="B27" s="63" t="s">
        <v>195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38041</v>
      </c>
      <c r="B28" s="63" t="s">
        <v>196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38042</v>
      </c>
      <c r="B29" s="63" t="s">
        <v>197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38043</v>
      </c>
      <c r="B30" s="63" t="s">
        <v>198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38044</v>
      </c>
      <c r="B31" s="63" t="s">
        <v>199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38045</v>
      </c>
      <c r="B32" s="63" t="s">
        <v>200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/>
      <c r="B33" s="63"/>
      <c r="C33" s="54"/>
      <c r="D33" s="55"/>
      <c r="E33" s="38"/>
      <c r="F33" s="14"/>
      <c r="G33" s="14"/>
      <c r="H33" s="14"/>
      <c r="I33" s="14"/>
      <c r="J33" s="15"/>
    </row>
    <row r="34" spans="1:10" s="1" customFormat="1" ht="12.75">
      <c r="A34" s="12"/>
      <c r="B34" s="63"/>
      <c r="C34" s="54"/>
      <c r="D34" s="55"/>
      <c r="E34" s="38"/>
      <c r="F34" s="14"/>
      <c r="G34" s="14"/>
      <c r="H34" s="14"/>
      <c r="I34" s="14"/>
      <c r="J34" s="15"/>
    </row>
    <row r="35" spans="1:10" s="1" customFormat="1" ht="12.75">
      <c r="A35" s="12"/>
      <c r="B35" s="63"/>
      <c r="C35" s="54"/>
      <c r="D35" s="55"/>
      <c r="E35" s="38"/>
      <c r="F35" s="14"/>
      <c r="G35" s="14"/>
      <c r="H35" s="14"/>
      <c r="I35" s="14"/>
      <c r="J35" s="15"/>
    </row>
    <row r="36" spans="1:10" s="1" customFormat="1" ht="12.75">
      <c r="A36" s="57">
        <f>COUNTIF(A2:A32,"&gt;0")</f>
        <v>28</v>
      </c>
      <c r="B36" s="57">
        <f>COUNTIF(D5:D32,"&gt;0")</f>
        <v>0</v>
      </c>
      <c r="C36" s="21"/>
      <c r="D36" s="58">
        <f>SUM(D5:D32)</f>
        <v>0</v>
      </c>
      <c r="E36" s="44">
        <f>SUM(E5:E32)</f>
        <v>0</v>
      </c>
      <c r="F36" s="22">
        <f>SUM(F5:F32)</f>
        <v>0</v>
      </c>
      <c r="G36" s="22">
        <f>SUM(G5:G32)</f>
        <v>0</v>
      </c>
      <c r="H36" s="22">
        <f>SUM(H5:H32)</f>
        <v>0</v>
      </c>
      <c r="I36" s="22">
        <f>SUM(I5:I32)</f>
        <v>0</v>
      </c>
      <c r="J36" s="22">
        <f>SUM(J5:J32)</f>
        <v>0</v>
      </c>
    </row>
    <row r="37" spans="1:10" s="1" customFormat="1" ht="12.75">
      <c r="A37" s="59" t="s">
        <v>201</v>
      </c>
      <c r="B37" s="60" t="s">
        <v>202</v>
      </c>
      <c r="C37" s="46" t="s">
        <v>203</v>
      </c>
      <c r="D37" s="46" t="s">
        <v>204</v>
      </c>
      <c r="E37" s="46" t="s">
        <v>205</v>
      </c>
      <c r="F37" s="46" t="s">
        <v>206</v>
      </c>
      <c r="G37" s="61" t="s">
        <v>207</v>
      </c>
      <c r="H37" s="61" t="s">
        <v>208</v>
      </c>
      <c r="I37" s="61" t="s">
        <v>209</v>
      </c>
      <c r="J37" s="47" t="s">
        <v>210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3.5" customHeight="1"/>
    <row r="63" ht="12.75" customHeight="1"/>
    <row r="64" ht="13.5" customHeight="1"/>
  </sheetData>
  <mergeCells count="3">
    <mergeCell ref="A1:J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3" sqref="A3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0" s="1" customFormat="1" ht="19.5">
      <c r="A1" s="51" t="s">
        <v>211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1" customFormat="1" ht="17.25">
      <c r="A2" s="52" t="s">
        <v>212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s="1" customFormat="1" ht="12.75">
      <c r="A4" s="8" t="s">
        <v>213</v>
      </c>
      <c r="B4" s="8" t="s">
        <v>214</v>
      </c>
      <c r="C4" s="9" t="s">
        <v>215</v>
      </c>
      <c r="D4" s="9" t="s">
        <v>216</v>
      </c>
      <c r="E4" s="9" t="s">
        <v>217</v>
      </c>
      <c r="F4" s="9" t="s">
        <v>218</v>
      </c>
      <c r="G4" s="11" t="s">
        <v>219</v>
      </c>
      <c r="H4" s="11" t="s">
        <v>220</v>
      </c>
      <c r="I4" s="11" t="s">
        <v>221</v>
      </c>
      <c r="J4" s="9" t="s">
        <v>222</v>
      </c>
    </row>
    <row r="5" spans="1:10" s="1" customFormat="1" ht="12.75">
      <c r="A5" s="12"/>
      <c r="B5" s="54"/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/>
      <c r="B6" s="54"/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/>
      <c r="B7" s="54"/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/>
      <c r="B8" s="54"/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/>
      <c r="B9" s="54"/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/>
      <c r="B10" s="54"/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/>
      <c r="B11" s="54"/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/>
      <c r="B12" s="54"/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/>
      <c r="B13" s="54"/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/>
      <c r="B14" s="54"/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/>
      <c r="B15" s="54"/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/>
      <c r="B16" s="54"/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/>
      <c r="B17" s="54"/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/>
      <c r="B18" s="54"/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/>
      <c r="B19" s="54"/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/>
      <c r="B20" s="54"/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/>
      <c r="B21" s="54"/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/>
      <c r="B22" s="54"/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/>
      <c r="B23" s="54"/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/>
      <c r="B24" s="54"/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/>
      <c r="B25" s="54"/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/>
      <c r="B26" s="54"/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/>
      <c r="B27" s="54"/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/>
      <c r="B28" s="54"/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/>
      <c r="B29" s="54"/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/>
      <c r="B30" s="54"/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/>
      <c r="B31" s="54"/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/>
      <c r="B32" s="54"/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/>
      <c r="B33" s="54"/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/>
      <c r="B34" s="54"/>
      <c r="C34" s="54"/>
      <c r="D34" s="55"/>
      <c r="E34" s="38"/>
      <c r="F34" s="14"/>
      <c r="G34" s="14"/>
      <c r="H34" s="14"/>
      <c r="I34" s="14"/>
      <c r="J34" s="15">
        <f>SUM($F34:$I34)</f>
        <v>0</v>
      </c>
    </row>
    <row r="35" spans="1:10" s="1" customFormat="1" ht="12.75">
      <c r="A35" s="12"/>
      <c r="B35" s="54"/>
      <c r="C35" s="54"/>
      <c r="D35" s="55"/>
      <c r="E35" s="38"/>
      <c r="F35" s="14"/>
      <c r="G35" s="14"/>
      <c r="H35" s="14"/>
      <c r="I35" s="14"/>
      <c r="J35" s="15">
        <f>SUM($F35:$I35)</f>
        <v>0</v>
      </c>
    </row>
    <row r="36" spans="1:10" s="1" customFormat="1" ht="12.75">
      <c r="A36" s="57">
        <f>COUNTIF(A5:A35,"&gt;0")</f>
        <v>0</v>
      </c>
      <c r="B36" s="57">
        <f>COUNTIF(D5:D35,"&gt;0")</f>
        <v>0</v>
      </c>
      <c r="C36" s="21"/>
      <c r="D36" s="58">
        <f>SUM(D5:D35)</f>
        <v>0</v>
      </c>
      <c r="E36" s="44">
        <f>SUM(E5:E35)</f>
        <v>0</v>
      </c>
      <c r="F36" s="22">
        <f>SUM(F5:F35)</f>
        <v>0</v>
      </c>
      <c r="G36" s="22">
        <f>SUM(G5:G35)</f>
        <v>0</v>
      </c>
      <c r="H36" s="22">
        <f>SUM(H5:H35)</f>
        <v>0</v>
      </c>
      <c r="I36" s="22">
        <f>SUM(I5:I35)</f>
        <v>0</v>
      </c>
      <c r="J36" s="22">
        <f>SUM(J5:J35)</f>
        <v>0</v>
      </c>
    </row>
    <row r="37" spans="1:10" s="1" customFormat="1" ht="12.75">
      <c r="A37" s="59" t="s">
        <v>223</v>
      </c>
      <c r="B37" s="60" t="s">
        <v>224</v>
      </c>
      <c r="C37" s="46" t="s">
        <v>225</v>
      </c>
      <c r="D37" s="46" t="s">
        <v>226</v>
      </c>
      <c r="E37" s="46" t="s">
        <v>227</v>
      </c>
      <c r="F37" s="46" t="s">
        <v>228</v>
      </c>
      <c r="G37" s="61" t="s">
        <v>229</v>
      </c>
      <c r="H37" s="61" t="s">
        <v>230</v>
      </c>
      <c r="I37" s="61" t="s">
        <v>231</v>
      </c>
      <c r="J37" s="47" t="s">
        <v>232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3">
    <mergeCell ref="A1:J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3" sqref="A3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0" s="1" customFormat="1" ht="19.5">
      <c r="A1" s="51" t="s">
        <v>233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1" customFormat="1" ht="17.25">
      <c r="A2" s="52" t="s">
        <v>234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s="1" customFormat="1" ht="12.75">
      <c r="A4" s="8" t="s">
        <v>235</v>
      </c>
      <c r="B4" s="8" t="s">
        <v>236</v>
      </c>
      <c r="C4" s="9" t="s">
        <v>237</v>
      </c>
      <c r="D4" s="9" t="s">
        <v>238</v>
      </c>
      <c r="E4" s="9" t="s">
        <v>239</v>
      </c>
      <c r="F4" s="9" t="s">
        <v>240</v>
      </c>
      <c r="G4" s="11" t="s">
        <v>241</v>
      </c>
      <c r="H4" s="11" t="s">
        <v>242</v>
      </c>
      <c r="I4" s="11" t="s">
        <v>243</v>
      </c>
      <c r="J4" s="9" t="s">
        <v>244</v>
      </c>
    </row>
    <row r="5" spans="1:10" s="1" customFormat="1" ht="12.75">
      <c r="A5" s="12">
        <v>37712</v>
      </c>
      <c r="B5" s="54" t="s">
        <v>245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37713</v>
      </c>
      <c r="B6" s="54" t="s">
        <v>246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37714</v>
      </c>
      <c r="B7" s="54" t="s">
        <v>247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37715</v>
      </c>
      <c r="B8" s="54" t="s">
        <v>248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37716</v>
      </c>
      <c r="B9" s="54" t="s">
        <v>249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37717</v>
      </c>
      <c r="B10" s="54" t="s">
        <v>250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37718</v>
      </c>
      <c r="B11" s="54" t="s">
        <v>251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37719</v>
      </c>
      <c r="B12" s="54" t="s">
        <v>252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37720</v>
      </c>
      <c r="B13" s="54" t="s">
        <v>253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37721</v>
      </c>
      <c r="B14" s="54" t="s">
        <v>254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37722</v>
      </c>
      <c r="B15" s="54" t="s">
        <v>255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37723</v>
      </c>
      <c r="B16" s="54" t="s">
        <v>256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37724</v>
      </c>
      <c r="B17" s="54" t="s">
        <v>257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37725</v>
      </c>
      <c r="B18" s="54" t="s">
        <v>258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37726</v>
      </c>
      <c r="B19" s="54" t="s">
        <v>259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37727</v>
      </c>
      <c r="B20" s="54" t="s">
        <v>260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37728</v>
      </c>
      <c r="B21" s="54" t="s">
        <v>261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37729</v>
      </c>
      <c r="B22" s="54" t="s">
        <v>262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37730</v>
      </c>
      <c r="B23" s="54" t="s">
        <v>263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37731</v>
      </c>
      <c r="B24" s="54" t="s">
        <v>264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37732</v>
      </c>
      <c r="B25" s="54" t="s">
        <v>265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37733</v>
      </c>
      <c r="B26" s="54" t="s">
        <v>266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37734</v>
      </c>
      <c r="B27" s="54" t="s">
        <v>267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37735</v>
      </c>
      <c r="B28" s="54" t="s">
        <v>268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37736</v>
      </c>
      <c r="B29" s="54" t="s">
        <v>269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37737</v>
      </c>
      <c r="B30" s="54" t="s">
        <v>270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37738</v>
      </c>
      <c r="B31" s="54" t="s">
        <v>271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37739</v>
      </c>
      <c r="B32" s="54" t="s">
        <v>272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>
        <v>37740</v>
      </c>
      <c r="B33" s="54" t="s">
        <v>273</v>
      </c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>
        <v>37741</v>
      </c>
      <c r="B34" s="54" t="s">
        <v>274</v>
      </c>
      <c r="C34" s="54"/>
      <c r="D34" s="55"/>
      <c r="E34" s="38"/>
      <c r="F34" s="14"/>
      <c r="G34" s="14"/>
      <c r="H34" s="14"/>
      <c r="I34" s="14"/>
      <c r="J34" s="15">
        <f>SUM($F34:$I34)</f>
        <v>0</v>
      </c>
    </row>
    <row r="35" spans="1:10" s="1" customFormat="1" ht="12.75">
      <c r="A35" s="12"/>
      <c r="B35" s="54"/>
      <c r="C35" s="54"/>
      <c r="D35" s="55"/>
      <c r="E35" s="38"/>
      <c r="F35" s="14"/>
      <c r="G35" s="14"/>
      <c r="H35" s="14"/>
      <c r="I35" s="14"/>
      <c r="J35" s="15"/>
    </row>
    <row r="36" spans="1:10" s="1" customFormat="1" ht="12.75">
      <c r="A36" s="57">
        <f>COUNTIF(A5:A34,"&gt;0")</f>
        <v>30</v>
      </c>
      <c r="B36" s="57">
        <f>COUNTIF(D5:D34,"&gt;0")</f>
        <v>0</v>
      </c>
      <c r="C36" s="21"/>
      <c r="D36" s="58">
        <f>SUM(D5:D34)</f>
        <v>0</v>
      </c>
      <c r="E36" s="44">
        <f>SUM(E5:E34)</f>
        <v>0</v>
      </c>
      <c r="F36" s="22">
        <f>SUM(F5:F34)</f>
        <v>0</v>
      </c>
      <c r="G36" s="22">
        <f>SUM(G5:G34)</f>
        <v>0</v>
      </c>
      <c r="H36" s="22">
        <f>SUM(H5:H34)</f>
        <v>0</v>
      </c>
      <c r="I36" s="22">
        <f>SUM(I5:I34)</f>
        <v>0</v>
      </c>
      <c r="J36" s="22">
        <f>SUM(J5:J34)</f>
        <v>0</v>
      </c>
    </row>
    <row r="37" spans="1:10" s="1" customFormat="1" ht="12.75">
      <c r="A37" s="59" t="s">
        <v>275</v>
      </c>
      <c r="B37" s="60" t="s">
        <v>276</v>
      </c>
      <c r="C37" s="46" t="s">
        <v>277</v>
      </c>
      <c r="D37" s="46" t="s">
        <v>278</v>
      </c>
      <c r="E37" s="46" t="s">
        <v>279</v>
      </c>
      <c r="F37" s="46" t="s">
        <v>280</v>
      </c>
      <c r="G37" s="61" t="s">
        <v>281</v>
      </c>
      <c r="H37" s="61" t="s">
        <v>282</v>
      </c>
      <c r="I37" s="61" t="s">
        <v>283</v>
      </c>
      <c r="J37" s="47" t="s">
        <v>284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3">
    <mergeCell ref="A1:J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N3" sqref="N3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3" s="1" customFormat="1" ht="19.5">
      <c r="A1" s="51" t="s">
        <v>285</v>
      </c>
      <c r="B1" s="51"/>
      <c r="C1" s="51"/>
      <c r="D1" s="51"/>
      <c r="E1" s="51"/>
      <c r="F1" s="51"/>
      <c r="G1" s="51"/>
      <c r="H1" s="51"/>
      <c r="I1" s="51"/>
      <c r="J1" s="51"/>
      <c r="K1" s="34"/>
      <c r="L1" s="34"/>
      <c r="M1" s="34"/>
    </row>
    <row r="2" spans="1:14" s="1" customFormat="1" ht="17.25">
      <c r="A2" s="52" t="s">
        <v>286</v>
      </c>
      <c r="B2" s="52"/>
      <c r="C2" s="52"/>
      <c r="D2" s="52"/>
      <c r="E2" s="52"/>
      <c r="F2" s="52"/>
      <c r="G2" s="52"/>
      <c r="H2" s="52"/>
      <c r="I2" s="52"/>
      <c r="J2" s="52"/>
      <c r="K2" s="34"/>
      <c r="L2" s="34"/>
      <c r="M2" s="34"/>
      <c r="N2" s="34"/>
    </row>
    <row r="3" spans="1:14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4"/>
      <c r="L3" s="34"/>
      <c r="M3" s="34"/>
      <c r="N3" s="34"/>
    </row>
    <row r="4" spans="1:10" s="1" customFormat="1" ht="12.75">
      <c r="A4" s="8" t="s">
        <v>287</v>
      </c>
      <c r="B4" s="8" t="s">
        <v>288</v>
      </c>
      <c r="C4" s="9" t="s">
        <v>289</v>
      </c>
      <c r="D4" s="9" t="s">
        <v>290</v>
      </c>
      <c r="E4" s="9" t="s">
        <v>291</v>
      </c>
      <c r="F4" s="9" t="s">
        <v>292</v>
      </c>
      <c r="G4" s="11" t="s">
        <v>293</v>
      </c>
      <c r="H4" s="11" t="s">
        <v>294</v>
      </c>
      <c r="I4" s="11" t="s">
        <v>295</v>
      </c>
      <c r="J4" s="9" t="s">
        <v>296</v>
      </c>
    </row>
    <row r="5" spans="1:10" s="1" customFormat="1" ht="12.75">
      <c r="A5" s="12">
        <v>37742</v>
      </c>
      <c r="B5" s="53" t="s">
        <v>297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37743</v>
      </c>
      <c r="B6" s="54" t="s">
        <v>298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37744</v>
      </c>
      <c r="B7" s="54" t="s">
        <v>299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37745</v>
      </c>
      <c r="B8" s="54" t="s">
        <v>300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37746</v>
      </c>
      <c r="B9" s="54" t="s">
        <v>301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37747</v>
      </c>
      <c r="B10" s="54" t="s">
        <v>302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37748</v>
      </c>
      <c r="B11" s="54" t="s">
        <v>303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37749</v>
      </c>
      <c r="B12" s="54" t="s">
        <v>304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37750</v>
      </c>
      <c r="B13" s="54" t="s">
        <v>305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37751</v>
      </c>
      <c r="B14" s="54" t="s">
        <v>306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37752</v>
      </c>
      <c r="B15" s="54" t="s">
        <v>307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37753</v>
      </c>
      <c r="B16" s="54" t="s">
        <v>308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37754</v>
      </c>
      <c r="B17" s="54" t="s">
        <v>309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37755</v>
      </c>
      <c r="B18" s="54" t="s">
        <v>310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37756</v>
      </c>
      <c r="B19" s="54" t="s">
        <v>311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37757</v>
      </c>
      <c r="B20" s="54" t="s">
        <v>312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37758</v>
      </c>
      <c r="B21" s="54" t="s">
        <v>313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37759</v>
      </c>
      <c r="B22" s="54" t="s">
        <v>314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37760</v>
      </c>
      <c r="B23" s="54" t="s">
        <v>315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37761</v>
      </c>
      <c r="B24" s="54" t="s">
        <v>316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37762</v>
      </c>
      <c r="B25" s="54" t="s">
        <v>317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37763</v>
      </c>
      <c r="B26" s="54" t="s">
        <v>318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37764</v>
      </c>
      <c r="B27" s="54" t="s">
        <v>319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37765</v>
      </c>
      <c r="B28" s="54" t="s">
        <v>320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37766</v>
      </c>
      <c r="B29" s="54" t="s">
        <v>321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37767</v>
      </c>
      <c r="B30" s="54" t="s">
        <v>322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37768</v>
      </c>
      <c r="B31" s="54" t="s">
        <v>323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37769</v>
      </c>
      <c r="B32" s="54" t="s">
        <v>324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>
        <v>37770</v>
      </c>
      <c r="B33" s="54" t="s">
        <v>325</v>
      </c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>
        <v>37771</v>
      </c>
      <c r="B34" s="54" t="s">
        <v>326</v>
      </c>
      <c r="C34" s="54"/>
      <c r="D34" s="55"/>
      <c r="E34" s="38"/>
      <c r="F34" s="14"/>
      <c r="G34" s="14"/>
      <c r="H34" s="14"/>
      <c r="I34" s="14"/>
      <c r="J34" s="15">
        <f>SUM($F34:$I34)</f>
        <v>0</v>
      </c>
    </row>
    <row r="35" spans="1:10" s="1" customFormat="1" ht="12.75">
      <c r="A35" s="12">
        <v>37772</v>
      </c>
      <c r="B35" s="54" t="s">
        <v>327</v>
      </c>
      <c r="C35" s="54"/>
      <c r="D35" s="55"/>
      <c r="E35" s="38"/>
      <c r="F35" s="14"/>
      <c r="G35" s="14"/>
      <c r="H35" s="14"/>
      <c r="I35" s="14"/>
      <c r="J35" s="15">
        <f>SUM($F35:$I35)</f>
        <v>0</v>
      </c>
    </row>
    <row r="36" spans="1:10" s="1" customFormat="1" ht="12.75">
      <c r="A36" s="57">
        <f>COUNTIF(A5:A35,"&gt;0")</f>
        <v>31</v>
      </c>
      <c r="B36" s="57">
        <f>COUNTIF(D5:D35,"&gt;0")</f>
        <v>0</v>
      </c>
      <c r="C36" s="21"/>
      <c r="D36" s="58">
        <f>SUM(D5:D35)</f>
        <v>0</v>
      </c>
      <c r="E36" s="44">
        <f>SUM(E5:E35)</f>
        <v>0</v>
      </c>
      <c r="F36" s="22">
        <f>SUM(F5:F35)</f>
        <v>0</v>
      </c>
      <c r="G36" s="22">
        <f>SUM(G5:G35)</f>
        <v>0</v>
      </c>
      <c r="H36" s="22">
        <f>SUM(H5:H35)</f>
        <v>0</v>
      </c>
      <c r="I36" s="22">
        <f>SUM(I5:I35)</f>
        <v>0</v>
      </c>
      <c r="J36" s="22">
        <f>SUM(J5:J35)</f>
        <v>0</v>
      </c>
    </row>
    <row r="37" spans="1:10" s="1" customFormat="1" ht="12.75">
      <c r="A37" s="59" t="s">
        <v>328</v>
      </c>
      <c r="B37" s="60" t="s">
        <v>329</v>
      </c>
      <c r="C37" s="46" t="s">
        <v>330</v>
      </c>
      <c r="D37" s="46" t="s">
        <v>331</v>
      </c>
      <c r="E37" s="46" t="s">
        <v>332</v>
      </c>
      <c r="F37" s="46" t="s">
        <v>333</v>
      </c>
      <c r="G37" s="61" t="s">
        <v>334</v>
      </c>
      <c r="H37" s="61" t="s">
        <v>335</v>
      </c>
      <c r="I37" s="61" t="s">
        <v>336</v>
      </c>
      <c r="J37" s="47" t="s">
        <v>337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4">
    <mergeCell ref="A1:J1"/>
    <mergeCell ref="K1:M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N3" sqref="N3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3" s="1" customFormat="1" ht="19.5">
      <c r="A1" s="51" t="s">
        <v>338</v>
      </c>
      <c r="B1" s="51"/>
      <c r="C1" s="51"/>
      <c r="D1" s="51"/>
      <c r="E1" s="51"/>
      <c r="F1" s="51"/>
      <c r="G1" s="51"/>
      <c r="H1" s="51"/>
      <c r="I1" s="51"/>
      <c r="J1" s="51"/>
      <c r="K1" s="34"/>
      <c r="L1" s="34"/>
      <c r="M1" s="34"/>
    </row>
    <row r="2" spans="1:14" s="1" customFormat="1" ht="17.25">
      <c r="A2" s="52" t="s">
        <v>339</v>
      </c>
      <c r="B2" s="52"/>
      <c r="C2" s="52"/>
      <c r="D2" s="52"/>
      <c r="E2" s="52"/>
      <c r="F2" s="52"/>
      <c r="G2" s="52"/>
      <c r="H2" s="52"/>
      <c r="I2" s="52"/>
      <c r="J2" s="52"/>
      <c r="K2" s="34"/>
      <c r="L2" s="34"/>
      <c r="M2" s="34"/>
      <c r="N2" s="34"/>
    </row>
    <row r="3" spans="1:14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4"/>
      <c r="L3" s="34"/>
      <c r="M3" s="34"/>
      <c r="N3" s="34"/>
    </row>
    <row r="4" spans="1:10" s="1" customFormat="1" ht="12.75">
      <c r="A4" s="8" t="s">
        <v>340</v>
      </c>
      <c r="B4" s="8" t="s">
        <v>341</v>
      </c>
      <c r="C4" s="9" t="s">
        <v>342</v>
      </c>
      <c r="D4" s="9" t="s">
        <v>343</v>
      </c>
      <c r="E4" s="9" t="s">
        <v>344</v>
      </c>
      <c r="F4" s="9" t="s">
        <v>345</v>
      </c>
      <c r="G4" s="11" t="s">
        <v>346</v>
      </c>
      <c r="H4" s="11" t="s">
        <v>347</v>
      </c>
      <c r="I4" s="11" t="s">
        <v>348</v>
      </c>
      <c r="J4" s="9" t="s">
        <v>349</v>
      </c>
    </row>
    <row r="5" spans="1:10" s="1" customFormat="1" ht="12.75">
      <c r="A5" s="12">
        <v>37773</v>
      </c>
      <c r="B5" s="54" t="s">
        <v>350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37774</v>
      </c>
      <c r="B6" s="54" t="s">
        <v>351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37775</v>
      </c>
      <c r="B7" s="54" t="s">
        <v>352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37776</v>
      </c>
      <c r="B8" s="54" t="s">
        <v>353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37777</v>
      </c>
      <c r="B9" s="54" t="s">
        <v>354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37778</v>
      </c>
      <c r="B10" s="54" t="s">
        <v>355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37779</v>
      </c>
      <c r="B11" s="54" t="s">
        <v>356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37780</v>
      </c>
      <c r="B12" s="54" t="s">
        <v>357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37781</v>
      </c>
      <c r="B13" s="54" t="s">
        <v>358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37782</v>
      </c>
      <c r="B14" s="54" t="s">
        <v>359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37783</v>
      </c>
      <c r="B15" s="54" t="s">
        <v>360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37784</v>
      </c>
      <c r="B16" s="54" t="s">
        <v>361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37785</v>
      </c>
      <c r="B17" s="54" t="s">
        <v>362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37786</v>
      </c>
      <c r="B18" s="54" t="s">
        <v>363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37787</v>
      </c>
      <c r="B19" s="54" t="s">
        <v>364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37788</v>
      </c>
      <c r="B20" s="54" t="s">
        <v>365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37789</v>
      </c>
      <c r="B21" s="54" t="s">
        <v>366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37790</v>
      </c>
      <c r="B22" s="54" t="s">
        <v>367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37791</v>
      </c>
      <c r="B23" s="54" t="s">
        <v>368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37792</v>
      </c>
      <c r="B24" s="54" t="s">
        <v>369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37793</v>
      </c>
      <c r="B25" s="54" t="s">
        <v>370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37794</v>
      </c>
      <c r="B26" s="54" t="s">
        <v>371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37795</v>
      </c>
      <c r="B27" s="54" t="s">
        <v>372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37796</v>
      </c>
      <c r="B28" s="54" t="s">
        <v>373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37797</v>
      </c>
      <c r="B29" s="54" t="s">
        <v>374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37798</v>
      </c>
      <c r="B30" s="54" t="s">
        <v>375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37799</v>
      </c>
      <c r="B31" s="54" t="s">
        <v>376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37800</v>
      </c>
      <c r="B32" s="54" t="s">
        <v>377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>
        <v>37801</v>
      </c>
      <c r="B33" s="54" t="s">
        <v>378</v>
      </c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>
        <v>37802</v>
      </c>
      <c r="B34" s="54" t="s">
        <v>379</v>
      </c>
      <c r="C34" s="54"/>
      <c r="D34" s="55"/>
      <c r="E34" s="38"/>
      <c r="F34" s="14"/>
      <c r="G34" s="14"/>
      <c r="H34" s="14"/>
      <c r="I34" s="14"/>
      <c r="J34" s="15">
        <f>SUM($F34:$I34)</f>
        <v>0</v>
      </c>
    </row>
    <row r="35" spans="1:10" s="1" customFormat="1" ht="12.75">
      <c r="A35" s="12"/>
      <c r="B35" s="53"/>
      <c r="C35" s="54"/>
      <c r="D35" s="55"/>
      <c r="E35" s="38"/>
      <c r="F35" s="14"/>
      <c r="G35" s="14"/>
      <c r="H35" s="14"/>
      <c r="I35" s="14"/>
      <c r="J35" s="15"/>
    </row>
    <row r="36" spans="1:10" s="1" customFormat="1" ht="12.75">
      <c r="A36" s="57">
        <f>COUNTIF(A5:A34,"&gt;0")</f>
        <v>30</v>
      </c>
      <c r="B36" s="57">
        <f>COUNTIF(D5:D34,"&gt;0")</f>
        <v>0</v>
      </c>
      <c r="C36" s="21"/>
      <c r="D36" s="58">
        <f>SUM(D5:D34)</f>
        <v>0</v>
      </c>
      <c r="E36" s="44">
        <f>SUM(E5:E34)</f>
        <v>0</v>
      </c>
      <c r="F36" s="22">
        <f>SUM(F5:F34)</f>
        <v>0</v>
      </c>
      <c r="G36" s="22">
        <f>SUM(G5:G34)</f>
        <v>0</v>
      </c>
      <c r="H36" s="22">
        <f>SUM(H5:H34)</f>
        <v>0</v>
      </c>
      <c r="I36" s="22">
        <f>SUM(I5:I34)</f>
        <v>0</v>
      </c>
      <c r="J36" s="22">
        <f>SUM(J5:J34)</f>
        <v>0</v>
      </c>
    </row>
    <row r="37" spans="1:10" s="1" customFormat="1" ht="12.75">
      <c r="A37" s="59" t="s">
        <v>380</v>
      </c>
      <c r="B37" s="60" t="s">
        <v>381</v>
      </c>
      <c r="C37" s="46" t="s">
        <v>382</v>
      </c>
      <c r="D37" s="46" t="s">
        <v>383</v>
      </c>
      <c r="E37" s="46" t="s">
        <v>384</v>
      </c>
      <c r="F37" s="46" t="s">
        <v>385</v>
      </c>
      <c r="G37" s="61" t="s">
        <v>386</v>
      </c>
      <c r="H37" s="61" t="s">
        <v>387</v>
      </c>
      <c r="I37" s="61" t="s">
        <v>388</v>
      </c>
      <c r="J37" s="47" t="s">
        <v>389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4">
    <mergeCell ref="A1:J1"/>
    <mergeCell ref="K1:M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ySplit="4" topLeftCell="A5" activePane="topLeft" state="frozen"/>
      <selection pane="topLeft" activeCell="N4" sqref="N4"/>
      <selection pane="bottomLeft" activeCell="N4" sqref="N4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3" s="1" customFormat="1" ht="19.5">
      <c r="A1" s="51" t="s">
        <v>390</v>
      </c>
      <c r="B1" s="51"/>
      <c r="C1" s="51"/>
      <c r="D1" s="51"/>
      <c r="E1" s="51"/>
      <c r="F1" s="51"/>
      <c r="G1" s="51"/>
      <c r="H1" s="51"/>
      <c r="I1" s="51"/>
      <c r="J1" s="51"/>
      <c r="K1" s="34"/>
      <c r="L1" s="34"/>
      <c r="M1" s="34"/>
    </row>
    <row r="2" spans="1:14" s="1" customFormat="1" ht="17.25">
      <c r="A2" s="52" t="s">
        <v>391</v>
      </c>
      <c r="B2" s="52"/>
      <c r="C2" s="52"/>
      <c r="D2" s="52"/>
      <c r="E2" s="52"/>
      <c r="F2" s="52"/>
      <c r="G2" s="52"/>
      <c r="H2" s="52"/>
      <c r="I2" s="52"/>
      <c r="J2" s="52"/>
      <c r="K2" s="34"/>
      <c r="L2" s="34"/>
      <c r="M2" s="34"/>
      <c r="N2" s="34"/>
    </row>
    <row r="3" spans="1:14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4"/>
      <c r="L3" s="34"/>
      <c r="M3" s="34"/>
      <c r="N3" s="34"/>
    </row>
    <row r="4" spans="1:10" s="1" customFormat="1" ht="12.75">
      <c r="A4" s="8" t="s">
        <v>392</v>
      </c>
      <c r="B4" s="8" t="s">
        <v>393</v>
      </c>
      <c r="C4" s="9" t="s">
        <v>394</v>
      </c>
      <c r="D4" s="9" t="s">
        <v>395</v>
      </c>
      <c r="E4" s="9" t="s">
        <v>396</v>
      </c>
      <c r="F4" s="9" t="s">
        <v>397</v>
      </c>
      <c r="G4" s="11" t="s">
        <v>398</v>
      </c>
      <c r="H4" s="11" t="s">
        <v>399</v>
      </c>
      <c r="I4" s="11" t="s">
        <v>400</v>
      </c>
      <c r="J4" s="9" t="s">
        <v>401</v>
      </c>
    </row>
    <row r="5" spans="1:10" s="1" customFormat="1" ht="12.75">
      <c r="A5" s="12">
        <v>37803</v>
      </c>
      <c r="B5" s="54" t="s">
        <v>402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37804</v>
      </c>
      <c r="B6" s="54" t="s">
        <v>403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37805</v>
      </c>
      <c r="B7" s="54" t="s">
        <v>404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37806</v>
      </c>
      <c r="B8" s="54" t="s">
        <v>405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37807</v>
      </c>
      <c r="B9" s="54" t="s">
        <v>406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37808</v>
      </c>
      <c r="B10" s="54" t="s">
        <v>407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37809</v>
      </c>
      <c r="B11" s="54" t="s">
        <v>408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37810</v>
      </c>
      <c r="B12" s="54" t="s">
        <v>409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37811</v>
      </c>
      <c r="B13" s="54" t="s">
        <v>410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37812</v>
      </c>
      <c r="B14" s="54" t="s">
        <v>411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37813</v>
      </c>
      <c r="B15" s="54" t="s">
        <v>412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37814</v>
      </c>
      <c r="B16" s="54" t="s">
        <v>413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37815</v>
      </c>
      <c r="B17" s="54" t="s">
        <v>414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37816</v>
      </c>
      <c r="B18" s="54" t="s">
        <v>415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37817</v>
      </c>
      <c r="B19" s="54" t="s">
        <v>416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37818</v>
      </c>
      <c r="B20" s="54" t="s">
        <v>417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37819</v>
      </c>
      <c r="B21" s="54" t="s">
        <v>418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37820</v>
      </c>
      <c r="B22" s="54" t="s">
        <v>419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37821</v>
      </c>
      <c r="B23" s="54" t="s">
        <v>420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37822</v>
      </c>
      <c r="B24" s="54" t="s">
        <v>421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37823</v>
      </c>
      <c r="B25" s="54" t="s">
        <v>422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37824</v>
      </c>
      <c r="B26" s="54" t="s">
        <v>423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37825</v>
      </c>
      <c r="B27" s="54" t="s">
        <v>424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37826</v>
      </c>
      <c r="B28" s="54" t="s">
        <v>425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37827</v>
      </c>
      <c r="B29" s="54" t="s">
        <v>426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37828</v>
      </c>
      <c r="B30" s="54" t="s">
        <v>427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37829</v>
      </c>
      <c r="B31" s="54" t="s">
        <v>428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37830</v>
      </c>
      <c r="B32" s="54" t="s">
        <v>429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>
        <v>37831</v>
      </c>
      <c r="B33" s="54" t="s">
        <v>430</v>
      </c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>
        <v>37832</v>
      </c>
      <c r="B34" s="54" t="s">
        <v>431</v>
      </c>
      <c r="C34" s="54"/>
      <c r="D34" s="55"/>
      <c r="E34" s="38"/>
      <c r="F34" s="14"/>
      <c r="G34" s="14"/>
      <c r="H34" s="14"/>
      <c r="I34" s="14"/>
      <c r="J34" s="15">
        <f>SUM($F34:$I34)</f>
        <v>0</v>
      </c>
    </row>
    <row r="35" spans="1:10" s="1" customFormat="1" ht="12.75">
      <c r="A35" s="12">
        <v>37833</v>
      </c>
      <c r="B35" s="54" t="s">
        <v>432</v>
      </c>
      <c r="C35" s="54"/>
      <c r="D35" s="55"/>
      <c r="E35" s="38"/>
      <c r="F35" s="14"/>
      <c r="G35" s="14"/>
      <c r="H35" s="14"/>
      <c r="I35" s="14"/>
      <c r="J35" s="15">
        <f>SUM($F35:$I35)</f>
        <v>0</v>
      </c>
    </row>
    <row r="36" spans="1:10" s="1" customFormat="1" ht="12.75">
      <c r="A36" s="57">
        <f>COUNTIF(A5:A35,"&gt;0")</f>
        <v>31</v>
      </c>
      <c r="B36" s="57">
        <f>COUNTIF(D5:D35,"&gt;0")</f>
        <v>0</v>
      </c>
      <c r="C36" s="21"/>
      <c r="D36" s="58">
        <f>SUM(D5:D35)</f>
        <v>0</v>
      </c>
      <c r="E36" s="44">
        <f>SUM(E5:E35)</f>
        <v>0</v>
      </c>
      <c r="F36" s="22">
        <f>SUM(F5:F35)</f>
        <v>0</v>
      </c>
      <c r="G36" s="22">
        <f>SUM(G5:G35)</f>
        <v>0</v>
      </c>
      <c r="H36" s="22">
        <f>SUM(H5:H35)</f>
        <v>0</v>
      </c>
      <c r="I36" s="22">
        <f>SUM(I5:I35)</f>
        <v>0</v>
      </c>
      <c r="J36" s="22">
        <f>SUM(J5:J35)</f>
        <v>0</v>
      </c>
    </row>
    <row r="37" spans="1:10" s="1" customFormat="1" ht="12.75">
      <c r="A37" s="59" t="s">
        <v>433</v>
      </c>
      <c r="B37" s="60" t="s">
        <v>434</v>
      </c>
      <c r="C37" s="46" t="s">
        <v>435</v>
      </c>
      <c r="D37" s="46" t="s">
        <v>436</v>
      </c>
      <c r="E37" s="46" t="s">
        <v>437</v>
      </c>
      <c r="F37" s="46" t="s">
        <v>438</v>
      </c>
      <c r="G37" s="61" t="s">
        <v>439</v>
      </c>
      <c r="H37" s="61" t="s">
        <v>440</v>
      </c>
      <c r="I37" s="61" t="s">
        <v>441</v>
      </c>
      <c r="J37" s="47" t="s">
        <v>442</v>
      </c>
    </row>
    <row r="38" spans="1:9" s="1" customFormat="1" ht="12.75">
      <c r="A38" s="12">
        <v>37405</v>
      </c>
      <c r="B38" s="33"/>
      <c r="C38" s="34"/>
      <c r="D38" s="34"/>
      <c r="E38" s="34"/>
      <c r="F38" s="35"/>
      <c r="G38" s="35"/>
      <c r="H38" s="35"/>
      <c r="I38" s="34"/>
    </row>
    <row r="39" spans="1:6" s="1" customFormat="1" ht="12.75">
      <c r="A39" s="12">
        <v>37406</v>
      </c>
      <c r="B39" s="33"/>
      <c r="C39" s="34"/>
      <c r="D39" s="34"/>
      <c r="E39" s="34"/>
      <c r="F39" s="34"/>
    </row>
    <row r="40" spans="1:2" s="1" customFormat="1" ht="12.75">
      <c r="A40" s="12">
        <v>37407</v>
      </c>
      <c r="B40" s="33"/>
    </row>
    <row r="41" spans="1:2" s="1" customFormat="1" ht="12.75">
      <c r="A41" s="57">
        <f>COUNTIF(A5:A40,"&gt;0")</f>
        <v>35</v>
      </c>
      <c r="B41" s="33"/>
    </row>
    <row r="42" spans="1:3" s="1" customFormat="1" ht="12.75">
      <c r="A42" s="59" t="s">
        <v>443</v>
      </c>
      <c r="B42" s="33"/>
      <c r="C42" s="34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4">
    <mergeCell ref="A1:J1"/>
    <mergeCell ref="K1:M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tävlingar och träningar</dc:title>
  <dc:subject/>
  <dc:creator>bosse engborg</dc:creator>
  <cp:keywords/>
  <dc:description/>
  <cp:lastModifiedBy>bosse engborg</cp:lastModifiedBy>
  <cp:lastPrinted>2002-12-30T20:03:48Z</cp:lastPrinted>
  <dcterms:created xsi:type="dcterms:W3CDTF">2001-12-17T17:09:00Z</dcterms:created>
  <dcterms:modified xsi:type="dcterms:W3CDTF">2004-02-24T19:22:58Z</dcterms:modified>
  <cp:category/>
  <cp:version/>
  <cp:contentType/>
  <cp:contentStatus/>
  <cp:revision>88</cp:revision>
</cp:coreProperties>
</file>